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gpalmieri\Desktop\NUOVO BANDO LA TERRAZZA SUL MARE\"/>
    </mc:Choice>
  </mc:AlternateContent>
  <xr:revisionPtr revIDLastSave="0" documentId="8_{2EFB5358-CC03-48EE-898D-DF04CC9C744A}" xr6:coauthVersionLast="47" xr6:coauthVersionMax="47" xr10:uidLastSave="{00000000-0000-0000-0000-000000000000}"/>
  <bookViews>
    <workbookView xWindow="-120" yWindow="-120" windowWidth="29040" windowHeight="15720"/>
  </bookViews>
  <sheets>
    <sheet name="PREMESSE_E_LEGENDA" sheetId="1" r:id="rId1"/>
    <sheet name="Piano_Economico_Finanziario" sheetId="2" r:id="rId2"/>
  </sheets>
  <definedNames>
    <definedName name="_xlnm.Print_Area" localSheetId="1">Piano_Economico_Finanziario!$A$1:$AZ$109</definedName>
    <definedName name="CtrICS">!#REF!</definedName>
    <definedName name="CtrICSEffettivo">!#REF!</definedName>
    <definedName name="CtrScad">!#REF!</definedName>
    <definedName name="Durata">!#REF!</definedName>
    <definedName name="Periodicità">!#REF!</definedName>
    <definedName name="RataCtr">!#REF!</definedName>
    <definedName name="RataLorda">!#REF!</definedName>
    <definedName name="Tass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40" i="2" l="1"/>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T40" i="2"/>
  <c r="S40" i="2"/>
  <c r="R40" i="2"/>
  <c r="Q40" i="2"/>
  <c r="P40" i="2"/>
  <c r="O40" i="2"/>
  <c r="D37" i="2"/>
  <c r="C37" i="2"/>
  <c r="D36" i="2"/>
  <c r="C36" i="2"/>
  <c r="C90" i="2"/>
  <c r="C88" i="2"/>
  <c r="C40" i="2" s="1"/>
  <c r="E87" i="2"/>
  <c r="B87" i="2"/>
  <c r="E90" i="2" s="1"/>
  <c r="AZ71" i="2"/>
  <c r="AY71" i="2"/>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R71" i="2"/>
  <c r="Q71" i="2"/>
  <c r="P71" i="2"/>
  <c r="O71" i="2"/>
  <c r="C71" i="2"/>
  <c r="AZ69" i="2"/>
  <c r="AY69" i="2"/>
  <c r="AX69" i="2"/>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AY65" i="2"/>
  <c r="AT65" i="2"/>
  <c r="AR65" i="2"/>
  <c r="AM65" i="2"/>
  <c r="AH65" i="2"/>
  <c r="AF65" i="2"/>
  <c r="AA65" i="2"/>
  <c r="V65" i="2"/>
  <c r="T65" i="2"/>
  <c r="O65" i="2"/>
  <c r="J65" i="2"/>
  <c r="H65" i="2"/>
  <c r="D60" i="2"/>
  <c r="C60" i="2"/>
  <c r="C59" i="2"/>
  <c r="AE53" i="2"/>
  <c r="AZ51"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I51" i="2"/>
  <c r="H51" i="2"/>
  <c r="G51" i="2"/>
  <c r="F51" i="2"/>
  <c r="E51" i="2"/>
  <c r="AZ50"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D50" i="2"/>
  <c r="D30" i="2" s="1"/>
  <c r="C50" i="2"/>
  <c r="C30" i="2" s="1"/>
  <c r="AU46" i="2"/>
  <c r="AU53" i="2" s="1"/>
  <c r="AI46" i="2"/>
  <c r="AI53" i="2" s="1"/>
  <c r="AG46" i="2"/>
  <c r="AG53" i="2" s="1"/>
  <c r="AZ45" i="2"/>
  <c r="AZ65" i="2" s="1"/>
  <c r="AY45" i="2"/>
  <c r="AX45" i="2"/>
  <c r="AX65" i="2" s="1"/>
  <c r="AW45" i="2"/>
  <c r="AW65" i="2" s="1"/>
  <c r="AV45" i="2"/>
  <c r="AV65" i="2" s="1"/>
  <c r="AU45" i="2"/>
  <c r="AU65" i="2" s="1"/>
  <c r="AT45" i="2"/>
  <c r="AS45" i="2"/>
  <c r="AS65" i="2" s="1"/>
  <c r="AR45" i="2"/>
  <c r="AQ45" i="2"/>
  <c r="AQ65" i="2" s="1"/>
  <c r="AP45" i="2"/>
  <c r="AP65" i="2" s="1"/>
  <c r="AO45" i="2"/>
  <c r="AO65" i="2" s="1"/>
  <c r="AN45" i="2"/>
  <c r="AN65" i="2" s="1"/>
  <c r="AM45" i="2"/>
  <c r="AL45" i="2"/>
  <c r="AL65" i="2" s="1"/>
  <c r="AK45" i="2"/>
  <c r="AK65" i="2" s="1"/>
  <c r="AJ45" i="2"/>
  <c r="AJ65" i="2" s="1"/>
  <c r="AI45" i="2"/>
  <c r="AI65" i="2" s="1"/>
  <c r="AH45" i="2"/>
  <c r="AG45" i="2"/>
  <c r="AG65" i="2" s="1"/>
  <c r="AF45" i="2"/>
  <c r="AE45" i="2"/>
  <c r="AE65" i="2" s="1"/>
  <c r="AD45" i="2"/>
  <c r="AD65" i="2" s="1"/>
  <c r="AC45" i="2"/>
  <c r="AC65" i="2" s="1"/>
  <c r="AB45" i="2"/>
  <c r="AB65" i="2" s="1"/>
  <c r="AA45" i="2"/>
  <c r="Z45" i="2"/>
  <c r="Z65" i="2" s="1"/>
  <c r="Y45" i="2"/>
  <c r="Y65" i="2" s="1"/>
  <c r="X45" i="2"/>
  <c r="X65" i="2" s="1"/>
  <c r="W45" i="2"/>
  <c r="W65" i="2" s="1"/>
  <c r="V45" i="2"/>
  <c r="U45" i="2"/>
  <c r="U65" i="2" s="1"/>
  <c r="T45" i="2"/>
  <c r="S45" i="2"/>
  <c r="S65" i="2" s="1"/>
  <c r="R45" i="2"/>
  <c r="R65" i="2" s="1"/>
  <c r="Q45" i="2"/>
  <c r="Q65" i="2" s="1"/>
  <c r="P45" i="2"/>
  <c r="P65" i="2" s="1"/>
  <c r="O45" i="2"/>
  <c r="N45" i="2"/>
  <c r="N65" i="2" s="1"/>
  <c r="M45" i="2"/>
  <c r="M65" i="2" s="1"/>
  <c r="L45" i="2"/>
  <c r="L65" i="2" s="1"/>
  <c r="K45" i="2"/>
  <c r="K65" i="2" s="1"/>
  <c r="J45" i="2"/>
  <c r="I45" i="2"/>
  <c r="I65" i="2" s="1"/>
  <c r="H45" i="2"/>
  <c r="G45" i="2"/>
  <c r="G65" i="2" s="1"/>
  <c r="F45" i="2"/>
  <c r="F65" i="2" s="1"/>
  <c r="E45" i="2"/>
  <c r="E65" i="2" s="1"/>
  <c r="C45" i="2"/>
  <c r="C65" i="2" s="1"/>
  <c r="E36" i="2"/>
  <c r="F36" i="2" s="1"/>
  <c r="G36" i="2" s="1"/>
  <c r="G23" i="2"/>
  <c r="D23" i="2"/>
  <c r="C23" i="2"/>
  <c r="G22" i="2"/>
  <c r="F22" i="2"/>
  <c r="E22" i="2"/>
  <c r="C22" i="2"/>
  <c r="D22" i="2" s="1"/>
  <c r="C21" i="2"/>
  <c r="AZ18" i="2"/>
  <c r="AY18" i="2"/>
  <c r="AX18" i="2"/>
  <c r="AW18" i="2"/>
  <c r="AV18" i="2"/>
  <c r="AU18" i="2"/>
  <c r="AT18" i="2"/>
  <c r="AS18" i="2"/>
  <c r="AR18" i="2"/>
  <c r="AQ18" i="2"/>
  <c r="AP18" i="2"/>
  <c r="AO18"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AW15" i="2"/>
  <c r="AW16" i="2" s="1"/>
  <c r="AU15" i="2"/>
  <c r="AU17" i="2" s="1"/>
  <c r="AU57" i="2" s="1"/>
  <c r="Y15" i="2"/>
  <c r="W15" i="2"/>
  <c r="T15" i="2"/>
  <c r="C13" i="2"/>
  <c r="AZ9" i="2"/>
  <c r="AZ15" i="2" s="1"/>
  <c r="AY9" i="2"/>
  <c r="AY10" i="2" s="1"/>
  <c r="AX9" i="2"/>
  <c r="AW9" i="2"/>
  <c r="AW46" i="2" s="1"/>
  <c r="AW53" i="2" s="1"/>
  <c r="AV9" i="2"/>
  <c r="AU9" i="2"/>
  <c r="AU10" i="2" s="1"/>
  <c r="AT9" i="2"/>
  <c r="AS9" i="2"/>
  <c r="AS15" i="2" s="1"/>
  <c r="AR9" i="2"/>
  <c r="AR46" i="2" s="1"/>
  <c r="AR53" i="2" s="1"/>
  <c r="AQ9" i="2"/>
  <c r="AQ46" i="2" s="1"/>
  <c r="AQ53" i="2" s="1"/>
  <c r="AP9" i="2"/>
  <c r="AP46" i="2" s="1"/>
  <c r="AP53" i="2" s="1"/>
  <c r="AO9" i="2"/>
  <c r="AN9" i="2"/>
  <c r="AN15" i="2" s="1"/>
  <c r="AM9" i="2"/>
  <c r="AL9" i="2"/>
  <c r="AL10" i="2" s="1"/>
  <c r="AK9" i="2"/>
  <c r="AK46" i="2" s="1"/>
  <c r="AK53" i="2" s="1"/>
  <c r="AJ9" i="2"/>
  <c r="AI9" i="2"/>
  <c r="AI10" i="2" s="1"/>
  <c r="AH9" i="2"/>
  <c r="AG9" i="2"/>
  <c r="AG15" i="2" s="1"/>
  <c r="AF9" i="2"/>
  <c r="AF46" i="2" s="1"/>
  <c r="AF53" i="2" s="1"/>
  <c r="AE9" i="2"/>
  <c r="AE46" i="2" s="1"/>
  <c r="AD9" i="2"/>
  <c r="AD46" i="2" s="1"/>
  <c r="AD53" i="2" s="1"/>
  <c r="AC9" i="2"/>
  <c r="AB9" i="2"/>
  <c r="AB15" i="2" s="1"/>
  <c r="AA9" i="2"/>
  <c r="AA10" i="2" s="1"/>
  <c r="Z9" i="2"/>
  <c r="Z46" i="2" s="1"/>
  <c r="Z53" i="2" s="1"/>
  <c r="Y9" i="2"/>
  <c r="Y46" i="2" s="1"/>
  <c r="Y53" i="2" s="1"/>
  <c r="X9" i="2"/>
  <c r="W9" i="2"/>
  <c r="W46" i="2" s="1"/>
  <c r="W53" i="2" s="1"/>
  <c r="V9" i="2"/>
  <c r="U9" i="2"/>
  <c r="U15" i="2" s="1"/>
  <c r="T9" i="2"/>
  <c r="T46" i="2" s="1"/>
  <c r="T53" i="2" s="1"/>
  <c r="S9" i="2"/>
  <c r="S46" i="2" s="1"/>
  <c r="S53" i="2" s="1"/>
  <c r="R9" i="2"/>
  <c r="R46" i="2" s="1"/>
  <c r="R53" i="2" s="1"/>
  <c r="Q9" i="2"/>
  <c r="P9" i="2"/>
  <c r="P15" i="2" s="1"/>
  <c r="O9" i="2"/>
  <c r="O10" i="2" s="1"/>
  <c r="N9" i="2"/>
  <c r="N46" i="2" s="1"/>
  <c r="N53" i="2" s="1"/>
  <c r="M9" i="2"/>
  <c r="M46" i="2" s="1"/>
  <c r="M53" i="2" s="1"/>
  <c r="L9" i="2"/>
  <c r="L46" i="2" s="1"/>
  <c r="L53" i="2" s="1"/>
  <c r="K9" i="2"/>
  <c r="K10" i="2" s="1"/>
  <c r="J9" i="2"/>
  <c r="J46" i="2" s="1"/>
  <c r="J53" i="2" s="1"/>
  <c r="I9" i="2"/>
  <c r="I46" i="2" s="1"/>
  <c r="I53" i="2" s="1"/>
  <c r="H9" i="2"/>
  <c r="H46" i="2" s="1"/>
  <c r="H53" i="2" s="1"/>
  <c r="G9" i="2"/>
  <c r="G46" i="2" s="1"/>
  <c r="G53" i="2" s="1"/>
  <c r="F9" i="2"/>
  <c r="F46" i="2" s="1"/>
  <c r="F53" i="2" s="1"/>
  <c r="D9" i="2"/>
  <c r="C9" i="2"/>
  <c r="C15" i="2" s="1"/>
  <c r="E5" i="2"/>
  <c r="E9" i="2" s="1"/>
  <c r="D5" i="2"/>
  <c r="C5" i="2"/>
  <c r="E46" i="2" l="1"/>
  <c r="E53" i="2" s="1"/>
  <c r="E10" i="2"/>
  <c r="T58" i="2"/>
  <c r="T61" i="2" s="1"/>
  <c r="T67" i="2" s="1"/>
  <c r="H36" i="2"/>
  <c r="Z10" i="2"/>
  <c r="P16" i="2"/>
  <c r="AZ16" i="2"/>
  <c r="AN10" i="2"/>
  <c r="Y17" i="2"/>
  <c r="Y57" i="2" s="1"/>
  <c r="AZ17" i="2"/>
  <c r="AZ57" i="2" s="1"/>
  <c r="AN46" i="2"/>
  <c r="AN53" i="2" s="1"/>
  <c r="E13" i="2"/>
  <c r="E15" i="2" s="1"/>
  <c r="E59" i="2"/>
  <c r="T17" i="2"/>
  <c r="T57" i="2" s="1"/>
  <c r="AW17" i="2"/>
  <c r="AW57" i="2" s="1"/>
  <c r="AW58" i="2" s="1"/>
  <c r="AW61" i="2" s="1"/>
  <c r="AW67" i="2" s="1"/>
  <c r="AB16" i="2"/>
  <c r="AN16" i="2"/>
  <c r="P10" i="2"/>
  <c r="AB10" i="2"/>
  <c r="AZ10" i="2"/>
  <c r="Q15" i="2"/>
  <c r="Q46" i="2"/>
  <c r="Q53" i="2" s="1"/>
  <c r="AC15" i="2"/>
  <c r="AC46" i="2"/>
  <c r="AC53" i="2" s="1"/>
  <c r="AO15" i="2"/>
  <c r="AO46" i="2"/>
  <c r="AO53" i="2" s="1"/>
  <c r="Q10" i="2"/>
  <c r="AC10" i="2"/>
  <c r="AO10" i="2"/>
  <c r="Z15" i="2"/>
  <c r="AS46" i="2"/>
  <c r="AS53" i="2" s="1"/>
  <c r="E89" i="2"/>
  <c r="E60" i="2" s="1"/>
  <c r="AM15" i="2"/>
  <c r="AM46" i="2"/>
  <c r="AM53" i="2" s="1"/>
  <c r="AM10" i="2"/>
  <c r="F10" i="2"/>
  <c r="AU58" i="2"/>
  <c r="AU61" i="2" s="1"/>
  <c r="AU67" i="2" s="1"/>
  <c r="G10" i="2"/>
  <c r="AQ10" i="2"/>
  <c r="P17" i="2"/>
  <c r="P57" i="2" s="1"/>
  <c r="AZ46" i="2"/>
  <c r="AZ53" i="2" s="1"/>
  <c r="AL15" i="2"/>
  <c r="AL46" i="2"/>
  <c r="AL53" i="2" s="1"/>
  <c r="W16" i="2"/>
  <c r="R10" i="2"/>
  <c r="AE10" i="2"/>
  <c r="H10" i="2"/>
  <c r="T10" i="2"/>
  <c r="AF10" i="2"/>
  <c r="AR10" i="2"/>
  <c r="AF15" i="2"/>
  <c r="T16" i="2"/>
  <c r="AX15" i="2"/>
  <c r="AX46" i="2"/>
  <c r="AX53" i="2" s="1"/>
  <c r="AE15" i="2"/>
  <c r="U16" i="2"/>
  <c r="U19" i="2"/>
  <c r="U17" i="2"/>
  <c r="U57" i="2" s="1"/>
  <c r="AG16" i="2"/>
  <c r="AG19" i="2"/>
  <c r="AG17" i="2"/>
  <c r="AG57" i="2" s="1"/>
  <c r="AS16" i="2"/>
  <c r="AS17" i="2"/>
  <c r="AS57" i="2" s="1"/>
  <c r="I10" i="2"/>
  <c r="U10" i="2"/>
  <c r="AG10" i="2"/>
  <c r="AS10" i="2"/>
  <c r="AI15" i="2"/>
  <c r="Y16" i="2"/>
  <c r="W17" i="2"/>
  <c r="W57" i="2" s="1"/>
  <c r="W58" i="2" s="1"/>
  <c r="W61" i="2" s="1"/>
  <c r="W67" i="2" s="1"/>
  <c r="D24" i="2"/>
  <c r="F23" i="2"/>
  <c r="F21" i="2" s="1"/>
  <c r="D21" i="2"/>
  <c r="E23" i="2"/>
  <c r="E21" i="2" s="1"/>
  <c r="K46" i="2"/>
  <c r="K53" i="2" s="1"/>
  <c r="E30" i="2"/>
  <c r="N10" i="2"/>
  <c r="C19" i="2"/>
  <c r="C38" i="2" s="1"/>
  <c r="C41" i="2" s="1"/>
  <c r="C17" i="2"/>
  <c r="C57" i="2" s="1"/>
  <c r="AD15" i="2"/>
  <c r="V46" i="2"/>
  <c r="V53" i="2" s="1"/>
  <c r="V15" i="2"/>
  <c r="AH46" i="2"/>
  <c r="AH53" i="2" s="1"/>
  <c r="AH15" i="2"/>
  <c r="AT46" i="2"/>
  <c r="AT53" i="2" s="1"/>
  <c r="AT15" i="2"/>
  <c r="J10" i="2"/>
  <c r="V10" i="2"/>
  <c r="AH10" i="2"/>
  <c r="AT10" i="2"/>
  <c r="AK15" i="2"/>
  <c r="AB17" i="2"/>
  <c r="AB57" i="2" s="1"/>
  <c r="P46" i="2"/>
  <c r="P53" i="2" s="1"/>
  <c r="P58" i="2" s="1"/>
  <c r="P61" i="2" s="1"/>
  <c r="P67" i="2" s="1"/>
  <c r="AX10" i="2"/>
  <c r="AY15" i="2"/>
  <c r="AY46" i="2"/>
  <c r="AY53" i="2" s="1"/>
  <c r="AD10" i="2"/>
  <c r="W10" i="2"/>
  <c r="AP15" i="2"/>
  <c r="U46" i="2"/>
  <c r="U53" i="2" s="1"/>
  <c r="U58" i="2" s="1"/>
  <c r="U61" i="2" s="1"/>
  <c r="U67" i="2" s="1"/>
  <c r="AA15" i="2"/>
  <c r="AA46" i="2"/>
  <c r="AA53" i="2" s="1"/>
  <c r="S10" i="2"/>
  <c r="X46" i="2"/>
  <c r="X53" i="2" s="1"/>
  <c r="X15" i="2"/>
  <c r="AJ46" i="2"/>
  <c r="AJ53" i="2" s="1"/>
  <c r="AJ15" i="2"/>
  <c r="AV46" i="2"/>
  <c r="AV53" i="2" s="1"/>
  <c r="AV15" i="2"/>
  <c r="L10" i="2"/>
  <c r="X10" i="2"/>
  <c r="AJ10" i="2"/>
  <c r="AV10" i="2"/>
  <c r="R15" i="2"/>
  <c r="AQ15" i="2"/>
  <c r="G21" i="2"/>
  <c r="AU19" i="2"/>
  <c r="AU16" i="2"/>
  <c r="AG58" i="2"/>
  <c r="AG61" i="2" s="1"/>
  <c r="AG67" i="2" s="1"/>
  <c r="O15" i="2"/>
  <c r="O46" i="2"/>
  <c r="O53" i="2" s="1"/>
  <c r="AP10" i="2"/>
  <c r="Y58" i="2"/>
  <c r="Y61" i="2" s="1"/>
  <c r="Y67" i="2" s="1"/>
  <c r="M10" i="2"/>
  <c r="Y10" i="2"/>
  <c r="AK10" i="2"/>
  <c r="AW10" i="2"/>
  <c r="S15" i="2"/>
  <c r="AR15" i="2"/>
  <c r="AN17" i="2"/>
  <c r="AN57" i="2" s="1"/>
  <c r="AB46" i="2"/>
  <c r="AB53" i="2" s="1"/>
  <c r="AB58" i="2" s="1"/>
  <c r="AB61" i="2" s="1"/>
  <c r="AB67" i="2" s="1"/>
  <c r="D88" i="2"/>
  <c r="E88" i="2"/>
  <c r="F87" i="2"/>
  <c r="C24" i="2"/>
  <c r="C31" i="2" s="1"/>
  <c r="C53" i="2"/>
  <c r="D53" i="2"/>
  <c r="E17" i="2" l="1"/>
  <c r="E57" i="2" s="1"/>
  <c r="E16" i="2"/>
  <c r="E19" i="2"/>
  <c r="E38" i="2" s="1"/>
  <c r="AO58" i="2"/>
  <c r="AO61" i="2" s="1"/>
  <c r="AO67" i="2" s="1"/>
  <c r="AB19" i="2"/>
  <c r="X17" i="2"/>
  <c r="X57" i="2" s="1"/>
  <c r="X58" i="2" s="1"/>
  <c r="X61" i="2" s="1"/>
  <c r="X67" i="2" s="1"/>
  <c r="X16" i="2"/>
  <c r="X19" i="2"/>
  <c r="C75" i="2"/>
  <c r="C73" i="2"/>
  <c r="C58" i="2"/>
  <c r="C61" i="2" s="1"/>
  <c r="C62" i="2" s="1"/>
  <c r="AQ17" i="2"/>
  <c r="AQ57" i="2" s="1"/>
  <c r="AQ58" i="2" s="1"/>
  <c r="AQ61" i="2" s="1"/>
  <c r="AQ67" i="2" s="1"/>
  <c r="AQ16" i="2"/>
  <c r="AQ19" i="2"/>
  <c r="AT17" i="2"/>
  <c r="AT57" i="2" s="1"/>
  <c r="AT16" i="2"/>
  <c r="F30" i="2"/>
  <c r="AE17" i="2"/>
  <c r="AE57" i="2" s="1"/>
  <c r="AE58" i="2" s="1"/>
  <c r="AE61" i="2" s="1"/>
  <c r="AE67" i="2" s="1"/>
  <c r="AE16" i="2"/>
  <c r="AE19" i="2"/>
  <c r="AO17" i="2"/>
  <c r="AO57" i="2" s="1"/>
  <c r="AO16" i="2"/>
  <c r="AO19" i="2"/>
  <c r="Y19" i="2"/>
  <c r="G87" i="2"/>
  <c r="R19" i="2"/>
  <c r="R17" i="2"/>
  <c r="R57" i="2" s="1"/>
  <c r="R58" i="2" s="1"/>
  <c r="R61" i="2" s="1"/>
  <c r="R67" i="2" s="1"/>
  <c r="R16" i="2"/>
  <c r="AT58" i="2"/>
  <c r="AT61" i="2" s="1"/>
  <c r="AT67" i="2" s="1"/>
  <c r="AZ19" i="2"/>
  <c r="D40" i="2"/>
  <c r="D90" i="2"/>
  <c r="D71" i="2"/>
  <c r="AA19" i="2"/>
  <c r="AA17" i="2"/>
  <c r="AA57" i="2" s="1"/>
  <c r="AA16" i="2"/>
  <c r="AS19" i="2"/>
  <c r="AX17" i="2"/>
  <c r="AX57" i="2" s="1"/>
  <c r="AX58" i="2" s="1"/>
  <c r="AX61" i="2" s="1"/>
  <c r="AX67" i="2" s="1"/>
  <c r="AX16" i="2"/>
  <c r="W19" i="2"/>
  <c r="AM17" i="2"/>
  <c r="AM57" i="2" s="1"/>
  <c r="AM58" i="2" s="1"/>
  <c r="AM61" i="2" s="1"/>
  <c r="AM67" i="2" s="1"/>
  <c r="AM16" i="2"/>
  <c r="AW19" i="2"/>
  <c r="V17" i="2"/>
  <c r="V57" i="2" s="1"/>
  <c r="V16" i="2"/>
  <c r="AL58" i="2"/>
  <c r="AL61" i="2" s="1"/>
  <c r="AL67" i="2" s="1"/>
  <c r="Q17" i="2"/>
  <c r="Q57" i="2" s="1"/>
  <c r="Q58" i="2" s="1"/>
  <c r="Q61" i="2" s="1"/>
  <c r="Q67" i="2" s="1"/>
  <c r="Q16" i="2"/>
  <c r="P19" i="2"/>
  <c r="V58" i="2"/>
  <c r="V61" i="2" s="1"/>
  <c r="V67" i="2" s="1"/>
  <c r="E24" i="2"/>
  <c r="D31" i="2"/>
  <c r="AL17" i="2"/>
  <c r="AL57" i="2" s="1"/>
  <c r="AL16" i="2"/>
  <c r="AL19" i="2"/>
  <c r="AS58" i="2"/>
  <c r="AS61" i="2" s="1"/>
  <c r="AS67" i="2" s="1"/>
  <c r="T19" i="2"/>
  <c r="AY17" i="2"/>
  <c r="AY57" i="2" s="1"/>
  <c r="AY58" i="2" s="1"/>
  <c r="AY61" i="2" s="1"/>
  <c r="AY67" i="2" s="1"/>
  <c r="AY16" i="2"/>
  <c r="AC17" i="2"/>
  <c r="AC57" i="2" s="1"/>
  <c r="AC58" i="2" s="1"/>
  <c r="AC61" i="2" s="1"/>
  <c r="AC67" i="2" s="1"/>
  <c r="AC16" i="2"/>
  <c r="AR19" i="2"/>
  <c r="AR17" i="2"/>
  <c r="AR57" i="2" s="1"/>
  <c r="AR58" i="2" s="1"/>
  <c r="AR61" i="2" s="1"/>
  <c r="AR67" i="2" s="1"/>
  <c r="AR16" i="2"/>
  <c r="AV17" i="2"/>
  <c r="AV57" i="2" s="1"/>
  <c r="AV16" i="2"/>
  <c r="AV19" i="2"/>
  <c r="AF19" i="2"/>
  <c r="AF17" i="2"/>
  <c r="AF57" i="2" s="1"/>
  <c r="AF58" i="2" s="1"/>
  <c r="AF61" i="2" s="1"/>
  <c r="AF67" i="2" s="1"/>
  <c r="AF16" i="2"/>
  <c r="AZ58" i="2"/>
  <c r="AZ61" i="2" s="1"/>
  <c r="AZ67" i="2" s="1"/>
  <c r="Z17" i="2"/>
  <c r="Z57" i="2" s="1"/>
  <c r="Z58" i="2" s="1"/>
  <c r="Z61" i="2" s="1"/>
  <c r="Z67" i="2" s="1"/>
  <c r="Z16" i="2"/>
  <c r="Z19" i="2"/>
  <c r="E58" i="2"/>
  <c r="E61" i="2" s="1"/>
  <c r="E67" i="2" s="1"/>
  <c r="AA58" i="2"/>
  <c r="AA61" i="2" s="1"/>
  <c r="AA67" i="2" s="1"/>
  <c r="O58" i="2"/>
  <c r="O61" i="2" s="1"/>
  <c r="O67" i="2" s="1"/>
  <c r="AK17" i="2"/>
  <c r="AK57" i="2" s="1"/>
  <c r="AK58" i="2" s="1"/>
  <c r="AK61" i="2" s="1"/>
  <c r="AK67" i="2" s="1"/>
  <c r="AK16" i="2"/>
  <c r="S17" i="2"/>
  <c r="S57" i="2" s="1"/>
  <c r="S58" i="2" s="1"/>
  <c r="S61" i="2" s="1"/>
  <c r="S67" i="2" s="1"/>
  <c r="S16" i="2"/>
  <c r="O19" i="2"/>
  <c r="O17" i="2"/>
  <c r="O57" i="2" s="1"/>
  <c r="O16" i="2"/>
  <c r="AV58" i="2"/>
  <c r="AV61" i="2" s="1"/>
  <c r="AV67" i="2" s="1"/>
  <c r="AD17" i="2"/>
  <c r="AD57" i="2" s="1"/>
  <c r="AD58" i="2" s="1"/>
  <c r="AD61" i="2" s="1"/>
  <c r="AD67" i="2" s="1"/>
  <c r="AD16" i="2"/>
  <c r="E69" i="2"/>
  <c r="AH17" i="2"/>
  <c r="AH57" i="2" s="1"/>
  <c r="AH58" i="2" s="1"/>
  <c r="AH61" i="2" s="1"/>
  <c r="AH67" i="2" s="1"/>
  <c r="AH16" i="2"/>
  <c r="AJ17" i="2"/>
  <c r="AJ57" i="2" s="1"/>
  <c r="AJ16" i="2"/>
  <c r="AP16" i="2"/>
  <c r="AP17" i="2"/>
  <c r="AP57" i="2" s="1"/>
  <c r="AP58" i="2" s="1"/>
  <c r="AP61" i="2" s="1"/>
  <c r="AP67" i="2" s="1"/>
  <c r="AI19" i="2"/>
  <c r="AI16" i="2"/>
  <c r="AI17" i="2"/>
  <c r="AI57" i="2" s="1"/>
  <c r="AI58" i="2" s="1"/>
  <c r="AI61" i="2" s="1"/>
  <c r="AI67" i="2" s="1"/>
  <c r="I36" i="2"/>
  <c r="E71" i="2"/>
  <c r="E40" i="2"/>
  <c r="F90" i="2"/>
  <c r="AJ58" i="2"/>
  <c r="AJ61" i="2" s="1"/>
  <c r="AJ67" i="2" s="1"/>
  <c r="C32" i="2"/>
  <c r="C33" i="2" s="1"/>
  <c r="AN19" i="2"/>
  <c r="AN58" i="2"/>
  <c r="AN61" i="2" s="1"/>
  <c r="AN67" i="2" s="1"/>
  <c r="AD19" i="2" l="1"/>
  <c r="F59" i="2"/>
  <c r="F13" i="2"/>
  <c r="F15" i="2" s="1"/>
  <c r="AP19" i="2"/>
  <c r="G30" i="2"/>
  <c r="AJ19" i="2"/>
  <c r="V19" i="2"/>
  <c r="AY19" i="2"/>
  <c r="F89" i="2"/>
  <c r="S19" i="2"/>
  <c r="AC19" i="2"/>
  <c r="F24" i="2"/>
  <c r="E31" i="2"/>
  <c r="H87" i="2"/>
  <c r="AT19" i="2"/>
  <c r="AK19" i="2"/>
  <c r="AM19" i="2"/>
  <c r="E41" i="2"/>
  <c r="E32" i="2" s="1"/>
  <c r="J36" i="2"/>
  <c r="D59" i="2"/>
  <c r="D13" i="2"/>
  <c r="D15" i="2" s="1"/>
  <c r="AH19" i="2"/>
  <c r="Q19" i="2"/>
  <c r="AX19" i="2"/>
  <c r="C67" i="2"/>
  <c r="F17" i="2" l="1"/>
  <c r="F57" i="2" s="1"/>
  <c r="F58" i="2" s="1"/>
  <c r="F16" i="2"/>
  <c r="E33" i="2"/>
  <c r="K36" i="2"/>
  <c r="F31" i="2"/>
  <c r="G24" i="2"/>
  <c r="G31" i="2" s="1"/>
  <c r="I87" i="2"/>
  <c r="H30" i="2"/>
  <c r="D17" i="2"/>
  <c r="D57" i="2" s="1"/>
  <c r="D58" i="2" s="1"/>
  <c r="D61" i="2" s="1"/>
  <c r="D62" i="2" s="1"/>
  <c r="F60" i="2"/>
  <c r="F69" i="2" s="1"/>
  <c r="F88" i="2"/>
  <c r="L36" i="2" l="1"/>
  <c r="D19" i="2"/>
  <c r="D38" i="2" s="1"/>
  <c r="D41" i="2" s="1"/>
  <c r="D32" i="2" s="1"/>
  <c r="D33" i="2" s="1"/>
  <c r="I30" i="2"/>
  <c r="F40" i="2"/>
  <c r="G90" i="2"/>
  <c r="F71" i="2"/>
  <c r="D67" i="2"/>
  <c r="E62" i="2"/>
  <c r="F62" i="2" s="1"/>
  <c r="J87" i="2"/>
  <c r="F61" i="2"/>
  <c r="F67" i="2" s="1"/>
  <c r="F19" i="2"/>
  <c r="F38" i="2" s="1"/>
  <c r="F41" i="2" s="1"/>
  <c r="F32" i="2" s="1"/>
  <c r="F33" i="2" s="1"/>
  <c r="J30" i="2" l="1"/>
  <c r="G59" i="2"/>
  <c r="G13" i="2"/>
  <c r="G15" i="2" s="1"/>
  <c r="G89" i="2"/>
  <c r="M36" i="2"/>
  <c r="K87" i="2"/>
  <c r="N36" i="2" l="1"/>
  <c r="G60" i="2"/>
  <c r="G69" i="2" s="1"/>
  <c r="G88" i="2"/>
  <c r="K30" i="2"/>
  <c r="L87" i="2"/>
  <c r="G17" i="2"/>
  <c r="G57" i="2" s="1"/>
  <c r="G58" i="2" s="1"/>
  <c r="G61" i="2" s="1"/>
  <c r="G16" i="2"/>
  <c r="G19" i="2"/>
  <c r="G38" i="2" s="1"/>
  <c r="M87" i="2" l="1"/>
  <c r="G71" i="2"/>
  <c r="G40" i="2"/>
  <c r="H90" i="2"/>
  <c r="G67" i="2"/>
  <c r="G62" i="2"/>
  <c r="O36" i="2"/>
  <c r="G41" i="2"/>
  <c r="G32" i="2" s="1"/>
  <c r="G33" i="2" s="1"/>
  <c r="L30" i="2"/>
  <c r="H59" i="2" l="1"/>
  <c r="H13" i="2"/>
  <c r="H15" i="2" s="1"/>
  <c r="H89" i="2"/>
  <c r="P36" i="2"/>
  <c r="M30" i="2"/>
  <c r="N87" i="2"/>
  <c r="Q36" i="2" l="1"/>
  <c r="H17" i="2"/>
  <c r="H57" i="2" s="1"/>
  <c r="H58" i="2" s="1"/>
  <c r="H61" i="2" s="1"/>
  <c r="H16" i="2"/>
  <c r="H60" i="2"/>
  <c r="H88" i="2"/>
  <c r="N30" i="2"/>
  <c r="H69" i="2"/>
  <c r="H67" i="2" l="1"/>
  <c r="H62" i="2"/>
  <c r="O30" i="2"/>
  <c r="H19" i="2"/>
  <c r="H38" i="2" s="1"/>
  <c r="H41" i="2" s="1"/>
  <c r="H32" i="2" s="1"/>
  <c r="H33" i="2" s="1"/>
  <c r="R36" i="2"/>
  <c r="H40" i="2"/>
  <c r="I90" i="2"/>
  <c r="H71" i="2"/>
  <c r="S36" i="2" l="1"/>
  <c r="I59" i="2"/>
  <c r="I13" i="2"/>
  <c r="I15" i="2" s="1"/>
  <c r="I89" i="2"/>
  <c r="P30" i="2"/>
  <c r="I16" i="2" l="1"/>
  <c r="I17" i="2"/>
  <c r="I57" i="2" s="1"/>
  <c r="I58" i="2" s="1"/>
  <c r="I61" i="2" s="1"/>
  <c r="Q30" i="2"/>
  <c r="I60" i="2"/>
  <c r="I88" i="2"/>
  <c r="T36" i="2"/>
  <c r="I69" i="2"/>
  <c r="U36" i="2" l="1"/>
  <c r="R30" i="2"/>
  <c r="I40" i="2"/>
  <c r="J90" i="2"/>
  <c r="I71" i="2"/>
  <c r="I19" i="2"/>
  <c r="I38" i="2" s="1"/>
  <c r="I41" i="2" s="1"/>
  <c r="I32" i="2" s="1"/>
  <c r="I33" i="2" s="1"/>
  <c r="I67" i="2"/>
  <c r="I62" i="2"/>
  <c r="J59" i="2" l="1"/>
  <c r="J13" i="2"/>
  <c r="J15" i="2" s="1"/>
  <c r="J89" i="2"/>
  <c r="V36" i="2"/>
  <c r="S30" i="2"/>
  <c r="T30" i="2" l="1"/>
  <c r="J60" i="2"/>
  <c r="J88" i="2"/>
  <c r="J17" i="2"/>
  <c r="J57" i="2" s="1"/>
  <c r="J58" i="2" s="1"/>
  <c r="J61" i="2" s="1"/>
  <c r="J16" i="2"/>
  <c r="W36" i="2"/>
  <c r="J69" i="2"/>
  <c r="X36" i="2" l="1"/>
  <c r="J40" i="2"/>
  <c r="K90" i="2"/>
  <c r="J71" i="2"/>
  <c r="J19" i="2"/>
  <c r="J38" i="2" s="1"/>
  <c r="J41" i="2" s="1"/>
  <c r="J32" i="2" s="1"/>
  <c r="J33" i="2" s="1"/>
  <c r="J67" i="2"/>
  <c r="J62" i="2"/>
  <c r="U30" i="2"/>
  <c r="V30" i="2" l="1"/>
  <c r="K59" i="2"/>
  <c r="K13" i="2"/>
  <c r="K15" i="2" s="1"/>
  <c r="K89" i="2"/>
  <c r="Y36" i="2"/>
  <c r="K16" i="2" l="1"/>
  <c r="K17" i="2"/>
  <c r="K57" i="2" s="1"/>
  <c r="K58" i="2" s="1"/>
  <c r="K61" i="2" s="1"/>
  <c r="K60" i="2"/>
  <c r="K69" i="2" s="1"/>
  <c r="K88" i="2"/>
  <c r="Z36" i="2"/>
  <c r="W30" i="2"/>
  <c r="X30" i="2" l="1"/>
  <c r="K67" i="2"/>
  <c r="K62" i="2"/>
  <c r="AA36" i="2"/>
  <c r="K40" i="2"/>
  <c r="L90" i="2"/>
  <c r="K71" i="2"/>
  <c r="K19" i="2"/>
  <c r="K38" i="2" s="1"/>
  <c r="K41" i="2" s="1"/>
  <c r="K32" i="2" s="1"/>
  <c r="K33" i="2" s="1"/>
  <c r="AB36" i="2" l="1"/>
  <c r="L59" i="2"/>
  <c r="L13" i="2"/>
  <c r="L15" i="2" s="1"/>
  <c r="L89" i="2"/>
  <c r="Y30" i="2"/>
  <c r="L60" i="2" l="1"/>
  <c r="L88" i="2"/>
  <c r="L17" i="2"/>
  <c r="L57" i="2" s="1"/>
  <c r="L58" i="2" s="1"/>
  <c r="L61" i="2" s="1"/>
  <c r="L16" i="2"/>
  <c r="Z30" i="2"/>
  <c r="AC36" i="2"/>
  <c r="L69" i="2"/>
  <c r="AD36" i="2" l="1"/>
  <c r="L67" i="2"/>
  <c r="L62" i="2"/>
  <c r="AA30" i="2"/>
  <c r="L19" i="2"/>
  <c r="L38" i="2" s="1"/>
  <c r="L41" i="2" s="1"/>
  <c r="L32" i="2" s="1"/>
  <c r="L33" i="2" s="1"/>
  <c r="L40" i="2"/>
  <c r="M90" i="2"/>
  <c r="L71" i="2"/>
  <c r="M59" i="2" l="1"/>
  <c r="M13" i="2"/>
  <c r="M15" i="2" s="1"/>
  <c r="M89" i="2"/>
  <c r="AB30" i="2"/>
  <c r="AE36" i="2"/>
  <c r="AF36" i="2" l="1"/>
  <c r="AC30" i="2"/>
  <c r="M17" i="2"/>
  <c r="M57" i="2" s="1"/>
  <c r="M58" i="2" s="1"/>
  <c r="M61" i="2" s="1"/>
  <c r="M16" i="2"/>
  <c r="M60" i="2"/>
  <c r="M88" i="2"/>
  <c r="M69" i="2"/>
  <c r="M67" i="2" l="1"/>
  <c r="M62" i="2"/>
  <c r="M40" i="2"/>
  <c r="N90" i="2"/>
  <c r="M71" i="2"/>
  <c r="M19" i="2"/>
  <c r="M38" i="2" s="1"/>
  <c r="M41" i="2" s="1"/>
  <c r="M32" i="2" s="1"/>
  <c r="M33" i="2" s="1"/>
  <c r="AG36" i="2"/>
  <c r="AD30" i="2"/>
  <c r="N59" i="2" l="1"/>
  <c r="N13" i="2"/>
  <c r="N15" i="2" s="1"/>
  <c r="N89" i="2"/>
  <c r="AE30" i="2"/>
  <c r="AH36" i="2"/>
  <c r="AF30" i="2" l="1"/>
  <c r="N60" i="2"/>
  <c r="N88" i="2"/>
  <c r="N40" i="2" s="1"/>
  <c r="N17" i="2"/>
  <c r="N57" i="2" s="1"/>
  <c r="N58" i="2" s="1"/>
  <c r="N61" i="2" s="1"/>
  <c r="N16" i="2"/>
  <c r="N19" i="2"/>
  <c r="N38" i="2" s="1"/>
  <c r="AI36" i="2"/>
  <c r="N69" i="2"/>
  <c r="O38" i="2" l="1"/>
  <c r="N41" i="2"/>
  <c r="N32" i="2" s="1"/>
  <c r="N33" i="2" s="1"/>
  <c r="N67" i="2"/>
  <c r="N62" i="2"/>
  <c r="O62" i="2" s="1"/>
  <c r="P62" i="2" s="1"/>
  <c r="Q62" i="2" s="1"/>
  <c r="R62" i="2" s="1"/>
  <c r="S62" i="2" s="1"/>
  <c r="T62" i="2" s="1"/>
  <c r="U62" i="2" s="1"/>
  <c r="V62" i="2" s="1"/>
  <c r="W62" i="2" s="1"/>
  <c r="X62" i="2" s="1"/>
  <c r="Y62" i="2" s="1"/>
  <c r="Z62" i="2" s="1"/>
  <c r="AA62" i="2" s="1"/>
  <c r="AB62" i="2" s="1"/>
  <c r="AC62" i="2" s="1"/>
  <c r="AD62" i="2" s="1"/>
  <c r="AE62" i="2" s="1"/>
  <c r="AF62" i="2" s="1"/>
  <c r="AG62" i="2" s="1"/>
  <c r="AH62" i="2" s="1"/>
  <c r="AI62" i="2" s="1"/>
  <c r="AJ62" i="2" s="1"/>
  <c r="AK62" i="2" s="1"/>
  <c r="AL62" i="2" s="1"/>
  <c r="AM62" i="2" s="1"/>
  <c r="AN62" i="2" s="1"/>
  <c r="AO62" i="2" s="1"/>
  <c r="AP62" i="2" s="1"/>
  <c r="AQ62" i="2" s="1"/>
  <c r="AR62" i="2" s="1"/>
  <c r="AS62" i="2" s="1"/>
  <c r="AT62" i="2" s="1"/>
  <c r="AU62" i="2" s="1"/>
  <c r="AV62" i="2" s="1"/>
  <c r="AW62" i="2" s="1"/>
  <c r="AX62" i="2" s="1"/>
  <c r="AY62" i="2" s="1"/>
  <c r="AZ62" i="2" s="1"/>
  <c r="AJ36" i="2"/>
  <c r="AG30" i="2"/>
  <c r="AH30" i="2" l="1"/>
  <c r="P38" i="2"/>
  <c r="O41" i="2"/>
  <c r="O32" i="2" s="1"/>
  <c r="O33" i="2" s="1"/>
  <c r="AK36" i="2"/>
  <c r="C78" i="2"/>
  <c r="C80" i="2"/>
  <c r="Q38" i="2" l="1"/>
  <c r="P41" i="2"/>
  <c r="P32" i="2" s="1"/>
  <c r="P33" i="2" s="1"/>
  <c r="AI30" i="2"/>
  <c r="AL36" i="2"/>
  <c r="AJ30" i="2" l="1"/>
  <c r="AM36" i="2"/>
  <c r="R38" i="2"/>
  <c r="Q41" i="2"/>
  <c r="Q32" i="2" s="1"/>
  <c r="Q33" i="2" s="1"/>
  <c r="S38" i="2" l="1"/>
  <c r="R41" i="2"/>
  <c r="R32" i="2" s="1"/>
  <c r="R33" i="2" s="1"/>
  <c r="AN36" i="2"/>
  <c r="AK30" i="2"/>
  <c r="AL30" i="2" l="1"/>
  <c r="AO36" i="2"/>
  <c r="T38" i="2"/>
  <c r="S41" i="2"/>
  <c r="S32" i="2" s="1"/>
  <c r="S33" i="2" s="1"/>
  <c r="AP36" i="2" l="1"/>
  <c r="U38" i="2"/>
  <c r="T41" i="2"/>
  <c r="T32" i="2" s="1"/>
  <c r="T33" i="2" s="1"/>
  <c r="AM30" i="2"/>
  <c r="V38" i="2" l="1"/>
  <c r="U41" i="2"/>
  <c r="U32" i="2" s="1"/>
  <c r="U33" i="2" s="1"/>
  <c r="AN30" i="2"/>
  <c r="AQ36" i="2"/>
  <c r="AO30" i="2" l="1"/>
  <c r="AR36" i="2"/>
  <c r="W38" i="2"/>
  <c r="V41" i="2"/>
  <c r="V32" i="2" s="1"/>
  <c r="V33" i="2" s="1"/>
  <c r="X38" i="2" l="1"/>
  <c r="W41" i="2"/>
  <c r="W32" i="2" s="1"/>
  <c r="W33" i="2" s="1"/>
  <c r="AS36" i="2"/>
  <c r="AP30" i="2"/>
  <c r="AQ30" i="2" l="1"/>
  <c r="AT36" i="2"/>
  <c r="Y38" i="2"/>
  <c r="X41" i="2"/>
  <c r="X32" i="2" s="1"/>
  <c r="X33" i="2" s="1"/>
  <c r="Z38" i="2" l="1"/>
  <c r="Y41" i="2"/>
  <c r="Y32" i="2" s="1"/>
  <c r="Y33" i="2" s="1"/>
  <c r="AU36" i="2"/>
  <c r="AR30" i="2"/>
  <c r="AA38" i="2" l="1"/>
  <c r="Z41" i="2"/>
  <c r="Z32" i="2" s="1"/>
  <c r="Z33" i="2" s="1"/>
  <c r="AV36" i="2"/>
  <c r="AS30" i="2"/>
  <c r="AT30" i="2" l="1"/>
  <c r="AW36" i="2"/>
  <c r="AB38" i="2"/>
  <c r="AA41" i="2"/>
  <c r="AA32" i="2" s="1"/>
  <c r="AA33" i="2" s="1"/>
  <c r="AX36" i="2" l="1"/>
  <c r="AU30" i="2"/>
  <c r="AC38" i="2"/>
  <c r="AB41" i="2"/>
  <c r="AB32" i="2" s="1"/>
  <c r="AB33" i="2" s="1"/>
  <c r="AV30" i="2" l="1"/>
  <c r="AY36" i="2"/>
  <c r="AD38" i="2"/>
  <c r="AC41" i="2"/>
  <c r="AC32" i="2" s="1"/>
  <c r="AC33" i="2" s="1"/>
  <c r="AE38" i="2" l="1"/>
  <c r="AD41" i="2"/>
  <c r="AD32" i="2" s="1"/>
  <c r="AD33" i="2" s="1"/>
  <c r="AZ36" i="2"/>
  <c r="AW30" i="2"/>
  <c r="AX30" i="2" l="1"/>
  <c r="AF38" i="2"/>
  <c r="AE41" i="2"/>
  <c r="AE32" i="2" s="1"/>
  <c r="AE33" i="2" s="1"/>
  <c r="AG38" i="2" l="1"/>
  <c r="AF41" i="2"/>
  <c r="AF32" i="2" s="1"/>
  <c r="AF33" i="2" s="1"/>
  <c r="AY30" i="2"/>
  <c r="AZ30" i="2" l="1"/>
  <c r="AH38" i="2"/>
  <c r="AG41" i="2"/>
  <c r="AG32" i="2" s="1"/>
  <c r="AG33" i="2" s="1"/>
  <c r="AI38" i="2" l="1"/>
  <c r="AH41" i="2"/>
  <c r="AH32" i="2" s="1"/>
  <c r="AH33" i="2" s="1"/>
  <c r="AJ38" i="2" l="1"/>
  <c r="AI41" i="2"/>
  <c r="AI32" i="2" s="1"/>
  <c r="AI33" i="2" s="1"/>
  <c r="AK38" i="2" l="1"/>
  <c r="AJ41" i="2"/>
  <c r="AJ32" i="2" s="1"/>
  <c r="AJ33" i="2" s="1"/>
  <c r="AL38" i="2" l="1"/>
  <c r="AK41" i="2"/>
  <c r="AK32" i="2" s="1"/>
  <c r="AK33" i="2" s="1"/>
  <c r="AM38" i="2" l="1"/>
  <c r="AL41" i="2"/>
  <c r="AL32" i="2" s="1"/>
  <c r="AL33" i="2" s="1"/>
  <c r="AN38" i="2" l="1"/>
  <c r="AM41" i="2"/>
  <c r="AM32" i="2" s="1"/>
  <c r="AM33" i="2" s="1"/>
  <c r="AO38" i="2" l="1"/>
  <c r="AN41" i="2"/>
  <c r="AN32" i="2" s="1"/>
  <c r="AN33" i="2" s="1"/>
  <c r="AP38" i="2" l="1"/>
  <c r="AO41" i="2"/>
  <c r="AO32" i="2" s="1"/>
  <c r="AO33" i="2" s="1"/>
  <c r="AQ38" i="2" l="1"/>
  <c r="AP41" i="2"/>
  <c r="AP32" i="2" s="1"/>
  <c r="AP33" i="2" s="1"/>
  <c r="AR38" i="2" l="1"/>
  <c r="AQ41" i="2"/>
  <c r="AQ32" i="2" s="1"/>
  <c r="AQ33" i="2" s="1"/>
  <c r="AS38" i="2" l="1"/>
  <c r="AR41" i="2"/>
  <c r="AR32" i="2" s="1"/>
  <c r="AR33" i="2" s="1"/>
  <c r="AT38" i="2" l="1"/>
  <c r="AS41" i="2"/>
  <c r="AS32" i="2" s="1"/>
  <c r="AS33" i="2" s="1"/>
  <c r="AU38" i="2" l="1"/>
  <c r="AT41" i="2"/>
  <c r="AT32" i="2" s="1"/>
  <c r="AT33" i="2" s="1"/>
  <c r="AV38" i="2" l="1"/>
  <c r="AU41" i="2"/>
  <c r="AU32" i="2" s="1"/>
  <c r="AU33" i="2" s="1"/>
  <c r="AW38" i="2" l="1"/>
  <c r="AV41" i="2"/>
  <c r="AV32" i="2" s="1"/>
  <c r="AV33" i="2" s="1"/>
  <c r="AX38" i="2" l="1"/>
  <c r="AW41" i="2"/>
  <c r="AW32" i="2" s="1"/>
  <c r="AW33" i="2" s="1"/>
  <c r="AY38" i="2" l="1"/>
  <c r="AX41" i="2"/>
  <c r="AX32" i="2" s="1"/>
  <c r="AX33" i="2" s="1"/>
  <c r="AZ38" i="2" l="1"/>
  <c r="AZ41" i="2" s="1"/>
  <c r="AZ32" i="2" s="1"/>
  <c r="AZ33" i="2" s="1"/>
  <c r="AY41" i="2"/>
  <c r="AY32" i="2" s="1"/>
  <c r="AY33" i="2" s="1"/>
</calcChain>
</file>

<file path=xl/sharedStrings.xml><?xml version="1.0" encoding="utf-8"?>
<sst xmlns="http://schemas.openxmlformats.org/spreadsheetml/2006/main" count="85" uniqueCount="78">
  <si>
    <t>Comune di Trani</t>
  </si>
  <si>
    <t>ALLEGATO VIII</t>
  </si>
  <si>
    <t>PROSPETTO DI PIANO ECONOMICO FINANZIARIO (PEF)</t>
  </si>
  <si>
    <r>
      <t xml:space="preserve">Il presente format di PEF, già utiilizzato dall'Agenzia del Demanio per avvisi di gara simili inerenti locazioni/concessioni di valorizzazione, riporta le informazioni di tipo quantitativo per la rappresentazione economico-finanziaria della proposta progettuale presentata ed </t>
    </r>
    <r>
      <rPr>
        <u/>
        <sz val="12"/>
        <color rgb="FF000000"/>
        <rFont val="Arial"/>
        <family val="2"/>
      </rPr>
      <t>è fornito a titolo di esempio</t>
    </r>
    <r>
      <rPr>
        <sz val="12"/>
        <color rgb="FF000000"/>
        <rFont val="Arial"/>
        <family val="2"/>
      </rPr>
      <t xml:space="preserve">. E’ facoltà del singolo proponente compilare il modello di PEF proposto ovvero predisporre un proprio eventuale modello comunque pertinente con le finalità del progetto.
Il PEF di cui al prospetto proposto, composto dal Conto economico previsionale, dallo stato patrimoniale previsionale e dal flusso di cassa previsionale, è già appositamente predisposto all’immissione dei dati di input, secondo un orizzonte temporale fino a 50 anni, durata massima di una concessione/locazione di valorizzazione. Nel caso specifico </t>
    </r>
    <r>
      <rPr>
        <b/>
        <sz val="12"/>
        <color rgb="FF000000"/>
        <rFont val="Arial"/>
        <family val="2"/>
      </rPr>
      <t>la durata del flusso di cassa, e dunque della locazione, non può superare i 25 (venticinque) anni</t>
    </r>
    <r>
      <rPr>
        <sz val="12"/>
        <color rgb="FF000000"/>
        <rFont val="Arial"/>
        <family val="2"/>
      </rPr>
      <t xml:space="preserve">.
Fanno parte integrante del PEF gli schemi di calcolo degli indicatori di valutazione economico-finanziaria e di bancabilità del progetto, il prospetto di calcolo del finanziamento bancario.
</t>
    </r>
    <r>
      <rPr>
        <b/>
        <u/>
        <sz val="12"/>
        <color rgb="FF000000"/>
        <rFont val="Arial"/>
        <family val="2"/>
      </rPr>
      <t>La compilazione dei dati di input è richiesta per i soli campi evidenziati in giallo</t>
    </r>
    <r>
      <rPr>
        <sz val="12"/>
        <color rgb="FF000000"/>
        <rFont val="Arial"/>
        <family val="2"/>
      </rPr>
      <t>. Le altre celle contengono infatti già il calcolo necessario a restituire i differenti valori. Qualora il proponente abbia comunque dimestichezza con il foglio di calcolo proposto, lo stesso si può prestare anche ad una successiva modifica e personalizzazione, integrando altre voci del foglio elettronico rappresentativo del PEF ed eventualmente modificando le annualità di riferimento.</t>
    </r>
  </si>
  <si>
    <t>CONTO ECONOMICO PREVISIONALE</t>
  </si>
  <si>
    <t>anni</t>
  </si>
  <si>
    <t>Ricavi di gestione</t>
  </si>
  <si>
    <t>Canone di locazione/concessione</t>
  </si>
  <si>
    <t>Costi operativi</t>
  </si>
  <si>
    <t>Capacità</t>
  </si>
  <si>
    <t>EBITDA</t>
  </si>
  <si>
    <t>% su ricavi</t>
  </si>
  <si>
    <t>Contributo pubblico in conto gestione</t>
  </si>
  <si>
    <t>Ammortamenti</t>
  </si>
  <si>
    <t>Oneri finanziari</t>
  </si>
  <si>
    <t>Risultato Ante Imposte</t>
  </si>
  <si>
    <t>Imposte - IRES</t>
  </si>
  <si>
    <t>Imposte - IRAP</t>
  </si>
  <si>
    <t>Risultato netto</t>
  </si>
  <si>
    <t>Flussi da IVA (recupero IVA investimento)</t>
  </si>
  <si>
    <t>Credito verso erario (IVA investimento)</t>
  </si>
  <si>
    <t>Debito verso Erario (IVA)</t>
  </si>
  <si>
    <t>Netto IVA a Credito</t>
  </si>
  <si>
    <t>STATO PATRIMONIALE PREVISIONALE</t>
  </si>
  <si>
    <t>attivo</t>
  </si>
  <si>
    <t xml:space="preserve">Immobilizzazioni </t>
  </si>
  <si>
    <t>Crediti (IVA)</t>
  </si>
  <si>
    <t>Attivo circolante netto (Variazione)</t>
  </si>
  <si>
    <t>TOTALE ATTIVO</t>
  </si>
  <si>
    <t>passivo</t>
  </si>
  <si>
    <t>Capitale sociale</t>
  </si>
  <si>
    <t>Contributo pubblico</t>
  </si>
  <si>
    <t>Riserve / utili</t>
  </si>
  <si>
    <t>Debiti breve termine</t>
  </si>
  <si>
    <t>Debiti medio/lungo termine</t>
  </si>
  <si>
    <t>TOTALE PASSIVO</t>
  </si>
  <si>
    <t>FLUSSO DI CASSA PREVISIONALE</t>
  </si>
  <si>
    <t>Flusso netto di circolante della gestione corrente (EBITDA)</t>
  </si>
  <si>
    <t>(-) Investimenti per il recupero dell’immobile</t>
  </si>
  <si>
    <t xml:space="preserve">(-) Investimenti per la manutenzione straordinaria programmata </t>
  </si>
  <si>
    <t>(-) Investimenti per arredi e attrezzature etc.</t>
  </si>
  <si>
    <t>(=) Investimenti complessivi</t>
  </si>
  <si>
    <t>(+) Contributo in conto gestione</t>
  </si>
  <si>
    <t>(+) Valore residuo finale (se previsto)</t>
  </si>
  <si>
    <t>(=) Flusso di cassa operativo</t>
  </si>
  <si>
    <t>(+) Capitale privato</t>
  </si>
  <si>
    <t xml:space="preserve">(+) Accensione finanziamenti </t>
  </si>
  <si>
    <t>(+) Contributo pubblico in conto capitale</t>
  </si>
  <si>
    <t xml:space="preserve"> (-) Imposte su reddito netto e IVA</t>
  </si>
  <si>
    <r>
      <t xml:space="preserve">(=) Flusso di cassa disponibile per il </t>
    </r>
    <r>
      <rPr>
        <b/>
        <i/>
        <sz val="16"/>
        <color rgb="FF000000"/>
        <rFont val="Calibri"/>
        <family val="2"/>
      </rPr>
      <t xml:space="preserve">debt service </t>
    </r>
  </si>
  <si>
    <t xml:space="preserve">(-) Pagamento interessi passivi </t>
  </si>
  <si>
    <t xml:space="preserve">(-) Rimborso quote capitale debito </t>
  </si>
  <si>
    <t xml:space="preserve">(=) Flusso di cassa disponibile per gli azionisti </t>
  </si>
  <si>
    <t>(=) Flusso di cassa netto progressivo</t>
  </si>
  <si>
    <t>Valutazione economica e finanziaria del progetto</t>
  </si>
  <si>
    <t>Flusso di cassa disponibile per gli azionisti al netto del capitale investito</t>
  </si>
  <si>
    <t>DSCR - Debt Service Cover Ratio</t>
  </si>
  <si>
    <t>LLCR - Loan Life Cover Cover Ratio</t>
  </si>
  <si>
    <t>TIR - Progetto</t>
  </si>
  <si>
    <t>VAN - Progetto</t>
  </si>
  <si>
    <t>tasso di sconto</t>
  </si>
  <si>
    <t>TIR - Azionista</t>
  </si>
  <si>
    <t>VAN - Azionista</t>
  </si>
  <si>
    <t>Finanziamento bancario</t>
  </si>
  <si>
    <t>Rata mutuo (% dell'investimento)</t>
  </si>
  <si>
    <t>Debito residuo</t>
  </si>
  <si>
    <t>Quota capitale (anni di rimborso)</t>
  </si>
  <si>
    <t>Tasso di interessi mutuo bancario previsto</t>
  </si>
  <si>
    <t xml:space="preserve">SOTTOSCRIZIONE </t>
  </si>
  <si>
    <t>In caso di RT/Consorzi ordinari tutti i documenti costituenti da inserire nella BUSTA C dovranno essere sottoscritti dal capogruppo in caso di RT/Consorzio costituito, ovvero da tutti i componenti in caso di RT/Consorzio costituendo.</t>
  </si>
  <si>
    <r>
      <t>In caso di Consorzio Stabile/Consorzio tra società cooperative tutti i documenti costituenti da inserire nella BUSTA C dovranno essere sottoscritti dal consorzio.</t>
    </r>
    <r>
      <rPr>
        <i/>
        <sz val="11"/>
        <color rgb="FF000000"/>
        <rFont val="Arial"/>
        <family val="2"/>
      </rPr>
      <t xml:space="preserve"> </t>
    </r>
  </si>
  <si>
    <t>Luogo e data</t>
  </si>
  <si>
    <t>______________, _______________</t>
  </si>
  <si>
    <t>Firma Concorrente /capogruppo</t>
  </si>
  <si>
    <t xml:space="preserve">                                                                                                __________________________ </t>
  </si>
  <si>
    <t>Firma mandante</t>
  </si>
  <si>
    <t xml:space="preserve">   ___________________________</t>
  </si>
  <si>
    <t xml:space="preserve">  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</si>
</sst>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 &quot;#,##0&quot; &quot;;&quot;-&quot;#,##0&quot; &quot;;&quot; -&quot;00&quot; &quot;;&quot; &quot;@&quot; &quot;"/>
    <numFmt numFmtId="165" formatCode="0.0%"/>
    <numFmt numFmtId="166" formatCode="&quot; &quot;#,##0.00&quot; &quot;;&quot;-&quot;#,##0.00&quot; &quot;;&quot; -&quot;00&quot; &quot;;&quot; &quot;@&quot; &quot;"/>
    <numFmt numFmtId="167" formatCode="&quot; &quot;#,##0.00&quot;   &quot;;&quot;-&quot;#,##0.00&quot;   &quot;;&quot; -&quot;00&quot;   &quot;;&quot; &quot;@&quot; &quot;"/>
    <numFmt numFmtId="168" formatCode="&quot; &quot;[$€]&quot; &quot;#,##0.00&quot; &quot;;&quot;-&quot;[$€]&quot; &quot;#,##0.00&quot; &quot;;&quot; &quot;[$€]&quot; -&quot;00&quot; &quot;;&quot; &quot;@&quot; &quot;"/>
  </numFmts>
  <fonts count="25" x14ac:knownFonts="1">
    <font>
      <sz val="12"/>
      <color rgb="FF000000"/>
      <name val="Calibri"/>
      <family val="2"/>
    </font>
    <font>
      <sz val="12"/>
      <color rgb="FF000000"/>
      <name val="Calibri"/>
      <family val="2"/>
    </font>
    <font>
      <u/>
      <sz val="12"/>
      <color rgb="FF0000FF"/>
      <name val="Calibri"/>
      <family val="2"/>
    </font>
    <font>
      <u/>
      <sz val="12"/>
      <color rgb="FF800080"/>
      <name val="Calibri"/>
      <family val="2"/>
    </font>
    <font>
      <sz val="11"/>
      <color rgb="FF000000"/>
      <name val="Calibri"/>
      <family val="2"/>
    </font>
    <font>
      <sz val="10"/>
      <color rgb="FF000000"/>
      <name val="Arial"/>
      <family val="2"/>
    </font>
    <font>
      <b/>
      <sz val="12"/>
      <color rgb="FF000000"/>
      <name val="Century Gothic"/>
      <family val="2"/>
    </font>
    <font>
      <b/>
      <sz val="12"/>
      <color rgb="FF000000"/>
      <name val="Arial"/>
      <family val="2"/>
    </font>
    <font>
      <sz val="12"/>
      <color rgb="FF000000"/>
      <name val="Arial"/>
      <family val="2"/>
    </font>
    <font>
      <u/>
      <sz val="12"/>
      <color rgb="FF000000"/>
      <name val="Arial"/>
      <family val="2"/>
    </font>
    <font>
      <b/>
      <u/>
      <sz val="12"/>
      <color rgb="FF000000"/>
      <name val="Arial"/>
      <family val="2"/>
    </font>
    <font>
      <b/>
      <sz val="20"/>
      <color rgb="FF000000"/>
      <name val="Calibri"/>
      <family val="2"/>
    </font>
    <font>
      <sz val="16"/>
      <color rgb="FF000000"/>
      <name val="Calibri"/>
      <family val="2"/>
    </font>
    <font>
      <b/>
      <sz val="16"/>
      <color rgb="FF000000"/>
      <name val="Calibri"/>
      <family val="2"/>
    </font>
    <font>
      <b/>
      <sz val="16"/>
      <color rgb="FFFFFFFF"/>
      <name val="Calibri"/>
      <family val="2"/>
    </font>
    <font>
      <sz val="20"/>
      <color rgb="FF000000"/>
      <name val="Calibri"/>
      <family val="2"/>
    </font>
    <font>
      <b/>
      <sz val="16"/>
      <color rgb="FFFF0000"/>
      <name val="Calibri"/>
      <family val="2"/>
    </font>
    <font>
      <i/>
      <sz val="16"/>
      <color rgb="FF000000"/>
      <name val="Calibri"/>
      <family val="2"/>
    </font>
    <font>
      <b/>
      <sz val="18"/>
      <color rgb="FF000000"/>
      <name val="Calibri"/>
      <family val="2"/>
    </font>
    <font>
      <b/>
      <i/>
      <sz val="16"/>
      <color rgb="FF000000"/>
      <name val="Calibri"/>
      <family val="2"/>
    </font>
    <font>
      <b/>
      <sz val="16"/>
      <color rgb="FF000000"/>
      <name val="Arial"/>
      <family val="2"/>
    </font>
    <font>
      <sz val="16"/>
      <color rgb="FF000000"/>
      <name val="Arial"/>
      <family val="2"/>
    </font>
    <font>
      <b/>
      <sz val="12"/>
      <color rgb="FF7F7F7F"/>
      <name val="Arial"/>
      <family val="2"/>
    </font>
    <font>
      <i/>
      <sz val="11"/>
      <color rgb="FF000000"/>
      <name val="Arial"/>
      <family val="2"/>
    </font>
    <font>
      <i/>
      <sz val="12"/>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FABF8F"/>
        <bgColor rgb="FFFABF8F"/>
      </patternFill>
    </fill>
    <fill>
      <patternFill patternType="solid">
        <fgColor rgb="FFFFFF00"/>
        <bgColor rgb="FFFFFF00"/>
      </patternFill>
    </fill>
    <fill>
      <patternFill patternType="solid">
        <fgColor rgb="FFD9D9D9"/>
        <bgColor rgb="FFD9D9D9"/>
      </patternFill>
    </fill>
  </fills>
  <borders count="9">
    <border>
      <left/>
      <right/>
      <top/>
      <bottom/>
      <diagonal/>
    </border>
    <border>
      <left/>
      <right/>
      <top/>
      <bottom style="medium">
        <color rgb="FF000000"/>
      </bottom>
      <diagonal/>
    </border>
    <border>
      <left/>
      <right/>
      <top/>
      <bottom style="thin">
        <color rgb="FF000000"/>
      </bottom>
      <diagonal/>
    </border>
    <border>
      <left/>
      <right/>
      <top style="thin">
        <color rgb="FF000000"/>
      </top>
      <bottom style="medium">
        <color rgb="FF000000"/>
      </bottom>
      <diagonal/>
    </border>
    <border>
      <left/>
      <right/>
      <top/>
      <bottom style="double">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22">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 fillId="0" borderId="0" applyNumberFormat="0" applyBorder="0" applyProtection="0"/>
    <xf numFmtId="0" fontId="1" fillId="0" borderId="0" applyNumberFormat="0" applyFont="0" applyBorder="0" applyProtection="0"/>
    <xf numFmtId="0" fontId="5"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2" borderId="0" xfId="0" applyFill="1" applyAlignment="1">
      <alignment wrapText="1"/>
    </xf>
    <xf numFmtId="0" fontId="0" fillId="2" borderId="0" xfId="0" applyFill="1"/>
    <xf numFmtId="0" fontId="6" fillId="0" borderId="0" xfId="0" applyFont="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justify" vertical="top" wrapText="1"/>
    </xf>
    <xf numFmtId="0" fontId="11" fillId="2" borderId="0" xfId="0" applyFont="1" applyFill="1" applyAlignment="1">
      <alignment vertical="center"/>
    </xf>
    <xf numFmtId="0" fontId="12" fillId="2" borderId="0" xfId="0" applyFont="1" applyFill="1" applyAlignment="1">
      <alignment vertical="center"/>
    </xf>
    <xf numFmtId="0" fontId="13" fillId="3" borderId="1" xfId="0" applyFont="1" applyFill="1" applyBorder="1" applyAlignment="1">
      <alignment horizontal="center" vertical="center"/>
    </xf>
    <xf numFmtId="0" fontId="13" fillId="2" borderId="0" xfId="0" applyFont="1" applyFill="1" applyAlignment="1">
      <alignment vertical="center"/>
    </xf>
    <xf numFmtId="164" fontId="13" fillId="2" borderId="0" xfId="1" applyNumberFormat="1" applyFont="1" applyFill="1" applyAlignment="1">
      <alignment vertical="center"/>
    </xf>
    <xf numFmtId="0" fontId="13" fillId="2" borderId="0" xfId="0" applyFont="1" applyFill="1" applyAlignment="1">
      <alignment horizontal="center" vertical="center"/>
    </xf>
    <xf numFmtId="164" fontId="12" fillId="2" borderId="0" xfId="1" applyNumberFormat="1" applyFont="1" applyFill="1" applyAlignment="1">
      <alignment horizontal="center" vertical="center"/>
    </xf>
    <xf numFmtId="0" fontId="13" fillId="2" borderId="1" xfId="0" applyFont="1" applyFill="1" applyBorder="1" applyAlignment="1">
      <alignment vertical="center"/>
    </xf>
    <xf numFmtId="164" fontId="13" fillId="0" borderId="1" xfId="1" applyNumberFormat="1" applyFont="1" applyFill="1" applyBorder="1" applyAlignment="1">
      <alignment vertical="center"/>
    </xf>
    <xf numFmtId="164" fontId="13" fillId="4" borderId="1" xfId="1" applyNumberFormat="1" applyFont="1" applyFill="1" applyBorder="1" applyAlignment="1">
      <alignment vertical="center"/>
    </xf>
    <xf numFmtId="164" fontId="13" fillId="0" borderId="0" xfId="1" applyNumberFormat="1" applyFont="1" applyFill="1" applyAlignment="1">
      <alignment vertical="center"/>
    </xf>
    <xf numFmtId="9" fontId="13" fillId="2" borderId="0" xfId="2" applyFont="1" applyFill="1" applyAlignment="1">
      <alignment vertical="center"/>
    </xf>
    <xf numFmtId="0" fontId="13" fillId="0" borderId="0" xfId="0" applyFont="1"/>
    <xf numFmtId="164" fontId="13" fillId="4" borderId="0" xfId="1" applyNumberFormat="1" applyFont="1" applyFill="1" applyAlignment="1">
      <alignment vertical="center"/>
    </xf>
    <xf numFmtId="9" fontId="14" fillId="2" borderId="1" xfId="2" applyFont="1" applyFill="1" applyBorder="1" applyAlignment="1">
      <alignment vertical="center"/>
    </xf>
    <xf numFmtId="0" fontId="12" fillId="5" borderId="0" xfId="0" applyFont="1" applyFill="1" applyAlignment="1">
      <alignment vertical="center"/>
    </xf>
    <xf numFmtId="164" fontId="13" fillId="2" borderId="1" xfId="1" applyNumberFormat="1" applyFont="1" applyFill="1" applyBorder="1" applyAlignment="1">
      <alignment vertical="center"/>
    </xf>
    <xf numFmtId="9" fontId="12" fillId="2" borderId="0" xfId="2" applyFont="1" applyFill="1" applyAlignment="1">
      <alignment vertical="center"/>
    </xf>
    <xf numFmtId="0" fontId="12" fillId="2" borderId="2" xfId="0" applyFont="1" applyFill="1" applyBorder="1" applyAlignment="1">
      <alignment vertical="center"/>
    </xf>
    <xf numFmtId="164" fontId="13" fillId="2" borderId="2" xfId="1" applyNumberFormat="1" applyFont="1" applyFill="1" applyBorder="1" applyAlignment="1">
      <alignment vertical="center"/>
    </xf>
    <xf numFmtId="164" fontId="13" fillId="4" borderId="2" xfId="1" applyNumberFormat="1" applyFont="1" applyFill="1" applyBorder="1" applyAlignment="1">
      <alignment vertical="center"/>
    </xf>
    <xf numFmtId="0" fontId="13" fillId="2" borderId="2" xfId="0" applyFont="1" applyFill="1" applyBorder="1" applyAlignment="1">
      <alignment vertical="center"/>
    </xf>
    <xf numFmtId="0" fontId="12" fillId="0" borderId="2" xfId="0" applyFont="1" applyFill="1" applyBorder="1" applyAlignment="1">
      <alignment vertical="center"/>
    </xf>
    <xf numFmtId="0" fontId="13" fillId="0" borderId="2" xfId="0" applyFont="1" applyFill="1" applyBorder="1" applyAlignment="1">
      <alignment vertical="center"/>
    </xf>
    <xf numFmtId="164" fontId="13" fillId="0" borderId="2" xfId="1" applyNumberFormat="1" applyFont="1" applyFill="1" applyBorder="1" applyAlignment="1">
      <alignment vertical="center"/>
    </xf>
    <xf numFmtId="0" fontId="13" fillId="0" borderId="0" xfId="0" applyFont="1" applyFill="1" applyAlignment="1">
      <alignment vertical="center"/>
    </xf>
    <xf numFmtId="165" fontId="12" fillId="0" borderId="2" xfId="2" applyNumberFormat="1" applyFont="1" applyFill="1" applyBorder="1" applyAlignment="1">
      <alignment vertical="center"/>
    </xf>
    <xf numFmtId="0" fontId="11" fillId="2" borderId="1" xfId="0" applyFont="1" applyFill="1" applyBorder="1" applyAlignment="1">
      <alignment vertical="center"/>
    </xf>
    <xf numFmtId="164" fontId="11" fillId="2" borderId="1" xfId="1" applyNumberFormat="1" applyFont="1" applyFill="1" applyBorder="1" applyAlignment="1">
      <alignment vertical="center"/>
    </xf>
    <xf numFmtId="0" fontId="15" fillId="2" borderId="0" xfId="0" applyFont="1" applyFill="1" applyAlignment="1">
      <alignment vertical="center"/>
    </xf>
    <xf numFmtId="164" fontId="16" fillId="2" borderId="0" xfId="1" applyNumberFormat="1" applyFont="1" applyFill="1" applyAlignment="1">
      <alignment vertical="center"/>
    </xf>
    <xf numFmtId="164" fontId="12" fillId="2" borderId="2" xfId="1" applyNumberFormat="1" applyFont="1" applyFill="1" applyBorder="1" applyAlignment="1">
      <alignment vertical="center"/>
    </xf>
    <xf numFmtId="165" fontId="12" fillId="2" borderId="0" xfId="2" applyNumberFormat="1" applyFont="1" applyFill="1" applyAlignment="1">
      <alignment vertical="center"/>
    </xf>
    <xf numFmtId="0" fontId="11" fillId="0" borderId="0" xfId="0" applyFont="1"/>
    <xf numFmtId="0" fontId="12" fillId="0" borderId="0" xfId="0" applyFont="1"/>
    <xf numFmtId="0" fontId="17" fillId="0" borderId="0" xfId="0" applyFont="1"/>
    <xf numFmtId="3" fontId="12" fillId="0" borderId="0" xfId="0" applyNumberFormat="1" applyFont="1"/>
    <xf numFmtId="3" fontId="17" fillId="0" borderId="0" xfId="0" applyNumberFormat="1" applyFont="1"/>
    <xf numFmtId="3" fontId="13" fillId="0" borderId="0" xfId="0" applyNumberFormat="1" applyFont="1"/>
    <xf numFmtId="0" fontId="12" fillId="2" borderId="0" xfId="0" applyFont="1" applyFill="1" applyAlignment="1">
      <alignment horizontal="center" vertical="center"/>
    </xf>
    <xf numFmtId="164" fontId="12" fillId="2" borderId="0" xfId="1" applyNumberFormat="1" applyFont="1" applyFill="1" applyAlignment="1">
      <alignment vertical="center"/>
    </xf>
    <xf numFmtId="0" fontId="11" fillId="2" borderId="3" xfId="0" applyFont="1" applyFill="1" applyBorder="1" applyAlignment="1">
      <alignment vertical="center"/>
    </xf>
    <xf numFmtId="0" fontId="12" fillId="2" borderId="3" xfId="0" applyFont="1" applyFill="1" applyBorder="1" applyAlignment="1">
      <alignment vertical="center"/>
    </xf>
    <xf numFmtId="0" fontId="13" fillId="3" borderId="3" xfId="0" applyFont="1" applyFill="1" applyBorder="1" applyAlignment="1">
      <alignment horizontal="center" vertical="center"/>
    </xf>
    <xf numFmtId="0" fontId="18" fillId="0" borderId="0" xfId="0" applyFont="1" applyAlignment="1">
      <alignment horizontal="justify"/>
    </xf>
    <xf numFmtId="0" fontId="12" fillId="0" borderId="0" xfId="0" applyFont="1" applyAlignment="1">
      <alignment horizontal="justify"/>
    </xf>
    <xf numFmtId="164" fontId="12" fillId="4" borderId="0" xfId="1" applyNumberFormat="1" applyFont="1" applyFill="1" applyAlignment="1">
      <alignment vertical="center"/>
    </xf>
    <xf numFmtId="164" fontId="12" fillId="0" borderId="0" xfId="1" applyNumberFormat="1" applyFont="1" applyFill="1" applyAlignment="1">
      <alignment vertical="center"/>
    </xf>
    <xf numFmtId="0" fontId="13" fillId="0" borderId="0" xfId="0" applyFont="1" applyAlignment="1">
      <alignment horizontal="justify"/>
    </xf>
    <xf numFmtId="164" fontId="12" fillId="2" borderId="0" xfId="0" applyNumberFormat="1" applyFont="1" applyFill="1" applyAlignment="1">
      <alignment vertical="center"/>
    </xf>
    <xf numFmtId="0" fontId="13" fillId="0" borderId="4" xfId="0" applyFont="1" applyBorder="1" applyAlignment="1">
      <alignment horizontal="justify"/>
    </xf>
    <xf numFmtId="0" fontId="13" fillId="2" borderId="4" xfId="0" applyFont="1" applyFill="1" applyBorder="1" applyAlignment="1">
      <alignment vertical="center"/>
    </xf>
    <xf numFmtId="164" fontId="13" fillId="2" borderId="4" xfId="1" applyNumberFormat="1" applyFont="1" applyFill="1" applyBorder="1" applyAlignment="1">
      <alignment vertical="center"/>
    </xf>
    <xf numFmtId="0" fontId="12" fillId="0" borderId="0" xfId="0" applyFont="1" applyFill="1" applyAlignment="1">
      <alignment horizontal="justify"/>
    </xf>
    <xf numFmtId="0" fontId="12" fillId="0" borderId="0" xfId="0" applyFont="1" applyFill="1" applyAlignment="1">
      <alignment vertical="center"/>
    </xf>
    <xf numFmtId="166" fontId="13" fillId="2" borderId="1" xfId="1" applyFont="1" applyFill="1" applyBorder="1" applyAlignment="1">
      <alignment vertical="center"/>
    </xf>
    <xf numFmtId="166" fontId="13" fillId="0" borderId="1" xfId="1" applyFont="1" applyFill="1" applyBorder="1" applyAlignment="1">
      <alignment vertical="center"/>
    </xf>
    <xf numFmtId="165" fontId="13" fillId="2" borderId="1" xfId="2" applyNumberFormat="1" applyFont="1" applyFill="1" applyBorder="1" applyAlignment="1">
      <alignment vertical="center"/>
    </xf>
    <xf numFmtId="0" fontId="13" fillId="2" borderId="1" xfId="0" applyFont="1" applyFill="1" applyBorder="1" applyAlignment="1">
      <alignment horizontal="center" vertical="center"/>
    </xf>
    <xf numFmtId="0" fontId="12" fillId="2" borderId="0" xfId="0" applyFont="1" applyFill="1" applyAlignment="1">
      <alignment horizontal="right" vertical="center"/>
    </xf>
    <xf numFmtId="165" fontId="13" fillId="4" borderId="0" xfId="2" applyNumberFormat="1" applyFont="1" applyFill="1" applyAlignment="1">
      <alignment vertical="center"/>
    </xf>
    <xf numFmtId="165" fontId="13" fillId="2" borderId="0" xfId="2" applyNumberFormat="1" applyFont="1" applyFill="1" applyAlignment="1">
      <alignment vertical="center"/>
    </xf>
    <xf numFmtId="0" fontId="20" fillId="0" borderId="5" xfId="0" applyFont="1" applyBorder="1"/>
    <xf numFmtId="164" fontId="20" fillId="0" borderId="5" xfId="2" applyNumberFormat="1" applyFont="1" applyFill="1" applyBorder="1" applyAlignment="1">
      <alignment horizontal="center"/>
    </xf>
    <xf numFmtId="3" fontId="12" fillId="0" borderId="6" xfId="0" applyNumberFormat="1" applyFont="1" applyBorder="1" applyAlignment="1">
      <alignment horizontal="center"/>
    </xf>
    <xf numFmtId="3" fontId="12" fillId="0" borderId="5" xfId="0" applyNumberFormat="1" applyFont="1" applyBorder="1" applyAlignment="1">
      <alignment horizontal="center"/>
    </xf>
    <xf numFmtId="3" fontId="20" fillId="0" borderId="5" xfId="0" applyNumberFormat="1" applyFont="1" applyBorder="1" applyAlignment="1">
      <alignment horizontal="right"/>
    </xf>
    <xf numFmtId="0" fontId="12" fillId="0" borderId="6" xfId="0" applyFont="1" applyBorder="1"/>
    <xf numFmtId="3" fontId="20" fillId="0" borderId="6" xfId="0" applyNumberFormat="1" applyFont="1" applyFill="1" applyBorder="1" applyAlignment="1">
      <alignment horizontal="center"/>
    </xf>
    <xf numFmtId="3" fontId="12" fillId="0" borderId="6" xfId="0" applyNumberFormat="1" applyFont="1" applyBorder="1" applyAlignment="1">
      <alignment horizontal="right"/>
    </xf>
    <xf numFmtId="0" fontId="21" fillId="0" borderId="6" xfId="0" applyFont="1" applyBorder="1"/>
    <xf numFmtId="0" fontId="20" fillId="4" borderId="6" xfId="0" applyFont="1" applyFill="1" applyBorder="1" applyAlignment="1">
      <alignment horizontal="center"/>
    </xf>
    <xf numFmtId="10" fontId="20" fillId="4" borderId="6" xfId="0" applyNumberFormat="1" applyFont="1" applyFill="1" applyBorder="1" applyAlignment="1">
      <alignment horizontal="center"/>
    </xf>
    <xf numFmtId="0" fontId="7" fillId="0" borderId="0" xfId="0" applyFont="1" applyAlignment="1">
      <alignment vertical="center"/>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8" fillId="0" borderId="0" xfId="0" applyFont="1" applyAlignment="1">
      <alignment horizontal="justify" vertical="center"/>
    </xf>
    <xf numFmtId="0" fontId="24" fillId="0" borderId="0" xfId="0" applyFont="1" applyAlignment="1">
      <alignment vertical="center"/>
    </xf>
    <xf numFmtId="0" fontId="8" fillId="0" borderId="0" xfId="0" applyFont="1" applyAlignment="1">
      <alignment vertical="center"/>
    </xf>
    <xf numFmtId="0" fontId="24" fillId="0" borderId="0" xfId="0" applyFont="1" applyAlignment="1">
      <alignment horizontal="right" vertical="center"/>
    </xf>
    <xf numFmtId="0" fontId="8" fillId="0" borderId="0" xfId="0" applyFont="1" applyAlignment="1">
      <alignment horizontal="left" vertical="center" indent="15"/>
    </xf>
    <xf numFmtId="0" fontId="24" fillId="0" borderId="0" xfId="0" applyFont="1" applyAlignment="1">
      <alignment horizontal="center" vertical="center"/>
    </xf>
    <xf numFmtId="0" fontId="8" fillId="0" borderId="0" xfId="0" applyFont="1" applyAlignment="1">
      <alignment horizontal="right" vertical="center"/>
    </xf>
    <xf numFmtId="0" fontId="4" fillId="0" borderId="0" xfId="0" applyFont="1" applyAlignment="1">
      <alignment vertical="center"/>
    </xf>
  </cellXfs>
  <cellStyles count="22">
    <cellStyle name="Collegamento ipertestuale" xfId="3"/>
    <cellStyle name="Collegamento ipertestuale visitato" xfId="4"/>
    <cellStyle name="Comma 2" xfId="5"/>
    <cellStyle name="Comma 3" xfId="6"/>
    <cellStyle name="Currency 2" xfId="7"/>
    <cellStyle name="Migliaia" xfId="1" builtinId="3" customBuiltin="1"/>
    <cellStyle name="Migliaia 3" xfId="8"/>
    <cellStyle name="Migliaia 7" xfId="9"/>
    <cellStyle name="Millares 2" xfId="10"/>
    <cellStyle name="Millares 3" xfId="11"/>
    <cellStyle name="Normal 2" xfId="12"/>
    <cellStyle name="Normal 3" xfId="13"/>
    <cellStyle name="Normal 4" xfId="14"/>
    <cellStyle name="Normal 5" xfId="15"/>
    <cellStyle name="Normal 5 2" xfId="16"/>
    <cellStyle name="Normal 6" xfId="17"/>
    <cellStyle name="Normale" xfId="0" builtinId="0" customBuiltin="1"/>
    <cellStyle name="Percent 2" xfId="18"/>
    <cellStyle name="Percent 3" xfId="19"/>
    <cellStyle name="Percentuale" xfId="2" builtinId="5" customBuiltin="1"/>
    <cellStyle name="Porcentual 2" xfId="20"/>
    <cellStyle name="Porcentual 3"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91440</xdr:colOff>
      <xdr:row>0</xdr:row>
      <xdr:rowOff>160020</xdr:rowOff>
    </xdr:from>
    <xdr:ext cx="1678308" cy="1049017"/>
    <xdr:pic>
      <xdr:nvPicPr>
        <xdr:cNvPr id="2" name="Immagine 2" descr="Notizie per i cittadini Archivi - Pagina 3 di 20 - Trani SmartDuc">
          <a:extLst>
            <a:ext uri="{FF2B5EF4-FFF2-40B4-BE49-F238E27FC236}">
              <a16:creationId xmlns:a16="http://schemas.microsoft.com/office/drawing/2014/main" id="{ED250AE6-6FF1-1430-3529-6F20B2A5440C}"/>
            </a:ext>
          </a:extLst>
        </xdr:cNvPr>
        <xdr:cNvPicPr>
          <a:picLocks noChangeAspect="1"/>
        </xdr:cNvPicPr>
      </xdr:nvPicPr>
      <xdr:blipFill>
        <a:blip xmlns:r="http://schemas.openxmlformats.org/officeDocument/2006/relationships" r:embed="rId1"/>
        <a:srcRect/>
        <a:stretch>
          <a:fillRect/>
        </a:stretch>
      </xdr:blipFill>
      <xdr:spPr>
        <a:xfrm>
          <a:off x="2834640" y="160020"/>
          <a:ext cx="1678308" cy="1049017"/>
        </a:xfrm>
        <a:prstGeom prst="rect">
          <a:avLst/>
        </a:prstGeom>
        <a:noFill/>
        <a:ln cap="flat">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workbookViewId="0"/>
  </sheetViews>
  <sheetFormatPr defaultRowHeight="15.75" x14ac:dyDescent="0.25"/>
  <cols>
    <col min="1" max="1" width="9" customWidth="1"/>
  </cols>
  <sheetData>
    <row r="1" spans="1:13" x14ac:dyDescent="0.25">
      <c r="A1" s="1"/>
      <c r="B1" s="1"/>
      <c r="C1" s="1"/>
      <c r="D1" s="1"/>
      <c r="E1" s="1"/>
      <c r="F1" s="1"/>
      <c r="G1" s="1"/>
      <c r="H1" s="1"/>
      <c r="I1" s="1"/>
      <c r="J1" s="1"/>
      <c r="K1" s="1"/>
      <c r="L1" s="1"/>
      <c r="M1" s="2"/>
    </row>
    <row r="2" spans="1:13" x14ac:dyDescent="0.25">
      <c r="A2" s="1"/>
      <c r="B2" s="1"/>
      <c r="C2" s="1"/>
      <c r="D2" s="1"/>
      <c r="E2" s="1"/>
      <c r="F2" s="1"/>
      <c r="G2" s="3"/>
      <c r="H2" s="1"/>
      <c r="I2" s="1"/>
      <c r="J2" s="1"/>
      <c r="K2" s="1"/>
      <c r="L2" s="1"/>
      <c r="M2" s="2"/>
    </row>
    <row r="3" spans="1:13" x14ac:dyDescent="0.25">
      <c r="A3" s="1"/>
      <c r="B3" s="1"/>
      <c r="C3" s="1"/>
      <c r="D3" s="1"/>
      <c r="E3" s="1"/>
      <c r="F3" s="1"/>
      <c r="G3" s="1"/>
      <c r="H3" s="1"/>
      <c r="I3" s="1"/>
      <c r="J3" s="1"/>
      <c r="K3" s="1"/>
      <c r="L3" s="1"/>
      <c r="M3" s="2"/>
    </row>
    <row r="4" spans="1:13" x14ac:dyDescent="0.25">
      <c r="A4" s="1"/>
      <c r="B4" s="1"/>
      <c r="C4" s="1"/>
      <c r="D4" s="1"/>
      <c r="E4" s="1"/>
      <c r="F4" s="1"/>
      <c r="G4" s="1"/>
      <c r="H4" s="3" t="s">
        <v>0</v>
      </c>
      <c r="I4" s="1"/>
      <c r="J4" s="1"/>
      <c r="K4" s="1"/>
      <c r="L4" s="1"/>
      <c r="M4" s="2"/>
    </row>
    <row r="5" spans="1:13" x14ac:dyDescent="0.25">
      <c r="A5" s="2"/>
      <c r="B5" s="2"/>
      <c r="C5" s="2"/>
      <c r="D5" s="2"/>
      <c r="E5" s="2"/>
      <c r="F5" s="2"/>
      <c r="G5" s="2"/>
      <c r="H5" s="2"/>
      <c r="I5" s="2"/>
      <c r="J5" s="2"/>
      <c r="K5" s="2"/>
      <c r="L5" s="2"/>
      <c r="M5" s="2"/>
    </row>
    <row r="6" spans="1:13" x14ac:dyDescent="0.25">
      <c r="A6" s="2"/>
      <c r="B6" s="2"/>
      <c r="C6" s="2"/>
      <c r="D6" s="2"/>
      <c r="E6" s="2"/>
      <c r="F6" s="2"/>
      <c r="G6" s="2"/>
      <c r="H6" s="2"/>
      <c r="I6" s="2"/>
      <c r="J6" s="2"/>
      <c r="K6" s="2"/>
      <c r="L6" s="2"/>
      <c r="M6" s="2"/>
    </row>
    <row r="7" spans="1:13" x14ac:dyDescent="0.25">
      <c r="A7" s="2"/>
      <c r="B7" s="2"/>
      <c r="C7" s="2"/>
      <c r="D7" s="2"/>
      <c r="E7" s="2"/>
      <c r="F7" s="2"/>
      <c r="G7" s="2"/>
      <c r="H7" s="2"/>
      <c r="I7" s="2"/>
      <c r="J7" s="2"/>
      <c r="K7" s="2"/>
      <c r="L7" s="2"/>
      <c r="M7" s="2"/>
    </row>
    <row r="8" spans="1:13" x14ac:dyDescent="0.25">
      <c r="A8" s="2"/>
      <c r="B8" s="2"/>
      <c r="C8" s="2"/>
      <c r="D8" s="2"/>
      <c r="E8" s="2"/>
      <c r="F8" s="2"/>
      <c r="G8" s="4" t="s">
        <v>1</v>
      </c>
      <c r="H8" s="2"/>
      <c r="I8" s="2"/>
      <c r="J8" s="2"/>
      <c r="K8" s="2"/>
      <c r="L8" s="2"/>
      <c r="M8" s="2"/>
    </row>
    <row r="9" spans="1:13" x14ac:dyDescent="0.25">
      <c r="A9" s="2"/>
      <c r="B9" s="2"/>
      <c r="C9" s="2"/>
      <c r="D9" s="2"/>
      <c r="E9" s="2"/>
      <c r="F9" s="2"/>
      <c r="G9" s="4" t="s">
        <v>2</v>
      </c>
      <c r="H9" s="2"/>
      <c r="I9" s="2"/>
      <c r="J9" s="2"/>
      <c r="K9" s="2"/>
      <c r="L9" s="2"/>
      <c r="M9" s="2"/>
    </row>
    <row r="10" spans="1:13" x14ac:dyDescent="0.25">
      <c r="A10" s="2"/>
      <c r="B10" s="2"/>
      <c r="C10" s="2"/>
      <c r="D10" s="2"/>
      <c r="E10" s="2"/>
      <c r="F10" s="2"/>
      <c r="G10" s="2"/>
      <c r="H10" s="2"/>
      <c r="I10" s="2"/>
      <c r="J10" s="2"/>
      <c r="K10" s="2"/>
      <c r="L10" s="2"/>
      <c r="M10" s="2"/>
    </row>
    <row r="11" spans="1:13" ht="15.75" customHeight="1" x14ac:dyDescent="0.25">
      <c r="A11" s="5" t="s">
        <v>3</v>
      </c>
      <c r="B11" s="5"/>
      <c r="C11" s="5"/>
      <c r="D11" s="5"/>
      <c r="E11" s="5"/>
      <c r="F11" s="5"/>
      <c r="G11" s="5"/>
      <c r="H11" s="5"/>
      <c r="I11" s="5"/>
      <c r="J11" s="5"/>
      <c r="K11" s="5"/>
      <c r="L11" s="5"/>
      <c r="M11" s="5"/>
    </row>
    <row r="12" spans="1:13" x14ac:dyDescent="0.25">
      <c r="A12" s="5"/>
      <c r="B12" s="5"/>
      <c r="C12" s="5"/>
      <c r="D12" s="5"/>
      <c r="E12" s="5"/>
      <c r="F12" s="5"/>
      <c r="G12" s="5"/>
      <c r="H12" s="5"/>
      <c r="I12" s="5"/>
      <c r="J12" s="5"/>
      <c r="K12" s="5"/>
      <c r="L12" s="5"/>
      <c r="M12" s="5"/>
    </row>
    <row r="13" spans="1:13" x14ac:dyDescent="0.25">
      <c r="A13" s="5"/>
      <c r="B13" s="5"/>
      <c r="C13" s="5"/>
      <c r="D13" s="5"/>
      <c r="E13" s="5"/>
      <c r="F13" s="5"/>
      <c r="G13" s="5"/>
      <c r="H13" s="5"/>
      <c r="I13" s="5"/>
      <c r="J13" s="5"/>
      <c r="K13" s="5"/>
      <c r="L13" s="5"/>
      <c r="M13" s="5"/>
    </row>
    <row r="14" spans="1:13" x14ac:dyDescent="0.25">
      <c r="A14" s="5"/>
      <c r="B14" s="5"/>
      <c r="C14" s="5"/>
      <c r="D14" s="5"/>
      <c r="E14" s="5"/>
      <c r="F14" s="5"/>
      <c r="G14" s="5"/>
      <c r="H14" s="5"/>
      <c r="I14" s="5"/>
      <c r="J14" s="5"/>
      <c r="K14" s="5"/>
      <c r="L14" s="5"/>
      <c r="M14" s="5"/>
    </row>
    <row r="15" spans="1:13" x14ac:dyDescent="0.25">
      <c r="A15" s="5"/>
      <c r="B15" s="5"/>
      <c r="C15" s="5"/>
      <c r="D15" s="5"/>
      <c r="E15" s="5"/>
      <c r="F15" s="5"/>
      <c r="G15" s="5"/>
      <c r="H15" s="5"/>
      <c r="I15" s="5"/>
      <c r="J15" s="5"/>
      <c r="K15" s="5"/>
      <c r="L15" s="5"/>
      <c r="M15" s="5"/>
    </row>
    <row r="16" spans="1:13" x14ac:dyDescent="0.25">
      <c r="A16" s="5"/>
      <c r="B16" s="5"/>
      <c r="C16" s="5"/>
      <c r="D16" s="5"/>
      <c r="E16" s="5"/>
      <c r="F16" s="5"/>
      <c r="G16" s="5"/>
      <c r="H16" s="5"/>
      <c r="I16" s="5"/>
      <c r="J16" s="5"/>
      <c r="K16" s="5"/>
      <c r="L16" s="5"/>
      <c r="M16" s="5"/>
    </row>
    <row r="17" spans="1:13" x14ac:dyDescent="0.25">
      <c r="A17" s="5"/>
      <c r="B17" s="5"/>
      <c r="C17" s="5"/>
      <c r="D17" s="5"/>
      <c r="E17" s="5"/>
      <c r="F17" s="5"/>
      <c r="G17" s="5"/>
      <c r="H17" s="5"/>
      <c r="I17" s="5"/>
      <c r="J17" s="5"/>
      <c r="K17" s="5"/>
      <c r="L17" s="5"/>
      <c r="M17" s="5"/>
    </row>
    <row r="18" spans="1:13" x14ac:dyDescent="0.25">
      <c r="A18" s="5"/>
      <c r="B18" s="5"/>
      <c r="C18" s="5"/>
      <c r="D18" s="5"/>
      <c r="E18" s="5"/>
      <c r="F18" s="5"/>
      <c r="G18" s="5"/>
      <c r="H18" s="5"/>
      <c r="I18" s="5"/>
      <c r="J18" s="5"/>
      <c r="K18" s="5"/>
      <c r="L18" s="5"/>
      <c r="M18" s="5"/>
    </row>
    <row r="19" spans="1:13" x14ac:dyDescent="0.25">
      <c r="A19" s="5"/>
      <c r="B19" s="5"/>
      <c r="C19" s="5"/>
      <c r="D19" s="5"/>
      <c r="E19" s="5"/>
      <c r="F19" s="5"/>
      <c r="G19" s="5"/>
      <c r="H19" s="5"/>
      <c r="I19" s="5"/>
      <c r="J19" s="5"/>
      <c r="K19" s="5"/>
      <c r="L19" s="5"/>
      <c r="M19" s="5"/>
    </row>
    <row r="20" spans="1:13" x14ac:dyDescent="0.25">
      <c r="A20" s="5"/>
      <c r="B20" s="5"/>
      <c r="C20" s="5"/>
      <c r="D20" s="5"/>
      <c r="E20" s="5"/>
      <c r="F20" s="5"/>
      <c r="G20" s="5"/>
      <c r="H20" s="5"/>
      <c r="I20" s="5"/>
      <c r="J20" s="5"/>
      <c r="K20" s="5"/>
      <c r="L20" s="5"/>
      <c r="M20" s="5"/>
    </row>
    <row r="21" spans="1:13" x14ac:dyDescent="0.25">
      <c r="A21" s="5"/>
      <c r="B21" s="5"/>
      <c r="C21" s="5"/>
      <c r="D21" s="5"/>
      <c r="E21" s="5"/>
      <c r="F21" s="5"/>
      <c r="G21" s="5"/>
      <c r="H21" s="5"/>
      <c r="I21" s="5"/>
      <c r="J21" s="5"/>
      <c r="K21" s="5"/>
      <c r="L21" s="5"/>
      <c r="M21" s="5"/>
    </row>
    <row r="22" spans="1:13" x14ac:dyDescent="0.25">
      <c r="A22" s="5"/>
      <c r="B22" s="5"/>
      <c r="C22" s="5"/>
      <c r="D22" s="5"/>
      <c r="E22" s="5"/>
      <c r="F22" s="5"/>
      <c r="G22" s="5"/>
      <c r="H22" s="5"/>
      <c r="I22" s="5"/>
      <c r="J22" s="5"/>
      <c r="K22" s="5"/>
      <c r="L22" s="5"/>
      <c r="M22" s="5"/>
    </row>
    <row r="23" spans="1:13" x14ac:dyDescent="0.25">
      <c r="A23" s="5"/>
      <c r="B23" s="5"/>
      <c r="C23" s="5"/>
      <c r="D23" s="5"/>
      <c r="E23" s="5"/>
      <c r="F23" s="5"/>
      <c r="G23" s="5"/>
      <c r="H23" s="5"/>
      <c r="I23" s="5"/>
      <c r="J23" s="5"/>
      <c r="K23" s="5"/>
      <c r="L23" s="5"/>
      <c r="M23" s="5"/>
    </row>
    <row r="24" spans="1:13" x14ac:dyDescent="0.25">
      <c r="A24" s="5"/>
      <c r="B24" s="5"/>
      <c r="C24" s="5"/>
      <c r="D24" s="5"/>
      <c r="E24" s="5"/>
      <c r="F24" s="5"/>
      <c r="G24" s="5"/>
      <c r="H24" s="5"/>
      <c r="I24" s="5"/>
      <c r="J24" s="5"/>
      <c r="K24" s="5"/>
      <c r="L24" s="5"/>
      <c r="M24" s="5"/>
    </row>
    <row r="25" spans="1:13" x14ac:dyDescent="0.25">
      <c r="A25" s="5"/>
      <c r="B25" s="5"/>
      <c r="C25" s="5"/>
      <c r="D25" s="5"/>
      <c r="E25" s="5"/>
      <c r="F25" s="5"/>
      <c r="G25" s="5"/>
      <c r="H25" s="5"/>
      <c r="I25" s="5"/>
      <c r="J25" s="5"/>
      <c r="K25" s="5"/>
      <c r="L25" s="5"/>
      <c r="M25" s="5"/>
    </row>
    <row r="26" spans="1:13" x14ac:dyDescent="0.25">
      <c r="A26" s="5"/>
      <c r="B26" s="5"/>
      <c r="C26" s="5"/>
      <c r="D26" s="5"/>
      <c r="E26" s="5"/>
      <c r="F26" s="5"/>
      <c r="G26" s="5"/>
      <c r="H26" s="5"/>
      <c r="I26" s="5"/>
      <c r="J26" s="5"/>
      <c r="K26" s="5"/>
      <c r="L26" s="5"/>
      <c r="M26" s="5"/>
    </row>
    <row r="27" spans="1:13" x14ac:dyDescent="0.25">
      <c r="A27" s="5"/>
      <c r="B27" s="5"/>
      <c r="C27" s="5"/>
      <c r="D27" s="5"/>
      <c r="E27" s="5"/>
      <c r="F27" s="5"/>
      <c r="G27" s="5"/>
      <c r="H27" s="5"/>
      <c r="I27" s="5"/>
      <c r="J27" s="5"/>
      <c r="K27" s="5"/>
      <c r="L27" s="5"/>
      <c r="M27" s="5"/>
    </row>
    <row r="28" spans="1:13" x14ac:dyDescent="0.25">
      <c r="A28" s="5"/>
      <c r="B28" s="5"/>
      <c r="C28" s="5"/>
      <c r="D28" s="5"/>
      <c r="E28" s="5"/>
      <c r="F28" s="5"/>
      <c r="G28" s="5"/>
      <c r="H28" s="5"/>
      <c r="I28" s="5"/>
      <c r="J28" s="5"/>
      <c r="K28" s="5"/>
      <c r="L28" s="5"/>
      <c r="M28" s="5"/>
    </row>
    <row r="29" spans="1:13" x14ac:dyDescent="0.25">
      <c r="A29" s="5"/>
      <c r="B29" s="5"/>
      <c r="C29" s="5"/>
      <c r="D29" s="5"/>
      <c r="E29" s="5"/>
      <c r="F29" s="5"/>
      <c r="G29" s="5"/>
      <c r="H29" s="5"/>
      <c r="I29" s="5"/>
      <c r="J29" s="5"/>
      <c r="K29" s="5"/>
      <c r="L29" s="5"/>
      <c r="M29" s="5"/>
    </row>
    <row r="30" spans="1:13" x14ac:dyDescent="0.25">
      <c r="A30" s="5"/>
      <c r="B30" s="5"/>
      <c r="C30" s="5"/>
      <c r="D30" s="5"/>
      <c r="E30" s="5"/>
      <c r="F30" s="5"/>
      <c r="G30" s="5"/>
      <c r="H30" s="5"/>
      <c r="I30" s="5"/>
      <c r="J30" s="5"/>
      <c r="K30" s="5"/>
      <c r="L30" s="5"/>
      <c r="M30" s="5"/>
    </row>
  </sheetData>
  <mergeCells count="1">
    <mergeCell ref="A11:M30"/>
  </mergeCells>
  <pageMargins left="0.70866141732283516" right="0.70866141732283516" top="0.74803149606299213" bottom="0.74803149606299213" header="0.31496062992126012" footer="0.31496062992126012"/>
  <pageSetup paperSize="0" fitToWidth="0" fitToHeight="0" orientation="landscape"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9"/>
  <sheetViews>
    <sheetView workbookViewId="0"/>
  </sheetViews>
  <sheetFormatPr defaultRowHeight="18" customHeight="1" outlineLevelCol="1" x14ac:dyDescent="0.25"/>
  <cols>
    <col min="1" max="1" width="93.875" style="7" customWidth="1"/>
    <col min="2" max="2" width="21" style="7" customWidth="1"/>
    <col min="3" max="4" width="19.875" style="46" customWidth="1"/>
    <col min="5" max="5" width="16.625" style="46" customWidth="1"/>
    <col min="6" max="6" width="16.5" style="7" customWidth="1" outlineLevel="1"/>
    <col min="7" max="7" width="19.875" style="45" customWidth="1" outlineLevel="1"/>
    <col min="8" max="9" width="18.375" style="7" customWidth="1" outlineLevel="1"/>
    <col min="10" max="10" width="16.125" style="7" customWidth="1"/>
    <col min="11" max="11" width="17.125" style="46" customWidth="1"/>
    <col min="12" max="18" width="17.125" style="7" customWidth="1"/>
    <col min="19" max="23" width="16.125" style="7" customWidth="1"/>
    <col min="24" max="33" width="16.125" style="7" bestFit="1" customWidth="1"/>
    <col min="34" max="52" width="12.125" style="7" customWidth="1"/>
    <col min="53" max="53" width="9" style="7" customWidth="1"/>
    <col min="54" max="16384" width="9" style="7"/>
  </cols>
  <sheetData>
    <row r="1" spans="1:52" ht="31.5" customHeight="1" thickBot="1" x14ac:dyDescent="0.3">
      <c r="A1" s="6" t="s">
        <v>4</v>
      </c>
      <c r="B1" s="7" t="s">
        <v>5</v>
      </c>
      <c r="C1" s="8">
        <v>1</v>
      </c>
      <c r="D1" s="8">
        <v>2</v>
      </c>
      <c r="E1" s="8">
        <v>3</v>
      </c>
      <c r="F1" s="8">
        <v>4</v>
      </c>
      <c r="G1" s="8">
        <v>5</v>
      </c>
      <c r="H1" s="8">
        <v>6</v>
      </c>
      <c r="I1" s="8">
        <v>7</v>
      </c>
      <c r="J1" s="8">
        <v>8</v>
      </c>
      <c r="K1" s="8">
        <v>9</v>
      </c>
      <c r="L1" s="8">
        <v>10</v>
      </c>
      <c r="M1" s="8">
        <v>11</v>
      </c>
      <c r="N1" s="8">
        <v>12</v>
      </c>
      <c r="O1" s="8">
        <v>13</v>
      </c>
      <c r="P1" s="8">
        <v>14</v>
      </c>
      <c r="Q1" s="8">
        <v>15</v>
      </c>
      <c r="R1" s="8">
        <v>16</v>
      </c>
      <c r="S1" s="8">
        <v>17</v>
      </c>
      <c r="T1" s="8">
        <v>18</v>
      </c>
      <c r="U1" s="8">
        <v>19</v>
      </c>
      <c r="V1" s="8">
        <v>20</v>
      </c>
      <c r="W1" s="8">
        <v>21</v>
      </c>
      <c r="X1" s="8">
        <v>22</v>
      </c>
      <c r="Y1" s="8">
        <v>23</v>
      </c>
      <c r="Z1" s="8">
        <v>24</v>
      </c>
      <c r="AA1" s="8">
        <v>25</v>
      </c>
      <c r="AB1" s="8">
        <v>26</v>
      </c>
      <c r="AC1" s="8">
        <v>27</v>
      </c>
      <c r="AD1" s="8">
        <v>28</v>
      </c>
      <c r="AE1" s="8">
        <v>29</v>
      </c>
      <c r="AF1" s="8">
        <v>30</v>
      </c>
      <c r="AG1" s="8">
        <v>31</v>
      </c>
      <c r="AH1" s="8">
        <v>32</v>
      </c>
      <c r="AI1" s="8">
        <v>33</v>
      </c>
      <c r="AJ1" s="8">
        <v>34</v>
      </c>
      <c r="AK1" s="8">
        <v>35</v>
      </c>
      <c r="AL1" s="8">
        <v>36</v>
      </c>
      <c r="AM1" s="8">
        <v>37</v>
      </c>
      <c r="AN1" s="8">
        <v>38</v>
      </c>
      <c r="AO1" s="8">
        <v>39</v>
      </c>
      <c r="AP1" s="8">
        <v>40</v>
      </c>
      <c r="AQ1" s="8">
        <v>41</v>
      </c>
      <c r="AR1" s="8">
        <v>42</v>
      </c>
      <c r="AS1" s="8">
        <v>43</v>
      </c>
      <c r="AT1" s="8">
        <v>44</v>
      </c>
      <c r="AU1" s="8">
        <v>45</v>
      </c>
      <c r="AV1" s="8">
        <v>46</v>
      </c>
      <c r="AW1" s="8">
        <v>47</v>
      </c>
      <c r="AX1" s="8">
        <v>48</v>
      </c>
      <c r="AY1" s="8">
        <v>49</v>
      </c>
      <c r="AZ1" s="8">
        <v>50</v>
      </c>
    </row>
    <row r="2" spans="1:52" s="9" customFormat="1" ht="4.5" customHeight="1" x14ac:dyDescent="0.25">
      <c r="C2" s="10"/>
      <c r="D2" s="10"/>
      <c r="E2" s="10"/>
      <c r="G2" s="11"/>
      <c r="K2" s="12"/>
    </row>
    <row r="3" spans="1:52" s="9" customFormat="1" ht="21" customHeight="1" thickBot="1" x14ac:dyDescent="0.3">
      <c r="A3" s="13" t="s">
        <v>6</v>
      </c>
      <c r="B3" s="13"/>
      <c r="C3" s="14"/>
      <c r="D3" s="14"/>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1:52" s="9" customFormat="1" ht="21" x14ac:dyDescent="0.25">
      <c r="A4" s="7"/>
      <c r="C4" s="16"/>
      <c r="D4" s="16"/>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row>
    <row r="5" spans="1:52" s="9" customFormat="1" ht="21" x14ac:dyDescent="0.35">
      <c r="A5" s="18" t="s">
        <v>7</v>
      </c>
      <c r="C5" s="16">
        <f>10%*F5</f>
        <v>0</v>
      </c>
      <c r="D5" s="16">
        <f>10%*F5</f>
        <v>0</v>
      </c>
      <c r="E5" s="16">
        <f>10%*F5</f>
        <v>0</v>
      </c>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row>
    <row r="6" spans="1:52" s="9" customFormat="1" ht="21.75" thickBot="1" x14ac:dyDescent="0.3">
      <c r="A6" s="13" t="s">
        <v>8</v>
      </c>
      <c r="B6" s="20">
        <v>1.4999999999999999E-2</v>
      </c>
      <c r="C6" s="14"/>
      <c r="D6" s="14"/>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52" s="9" customFormat="1" ht="21" hidden="1" x14ac:dyDescent="0.25">
      <c r="A7" s="7" t="s">
        <v>9</v>
      </c>
      <c r="B7" s="21">
        <v>5000</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row>
    <row r="8" spans="1:52" s="9" customFormat="1" ht="4.5" customHeight="1" x14ac:dyDescent="0.25">
      <c r="A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1:52" s="9" customFormat="1" ht="18" customHeight="1" thickBot="1" x14ac:dyDescent="0.3">
      <c r="A9" s="13" t="s">
        <v>10</v>
      </c>
      <c r="B9" s="13"/>
      <c r="C9" s="22">
        <f t="shared" ref="C9:AH9" si="0">C3-C6-C5</f>
        <v>0</v>
      </c>
      <c r="D9" s="22">
        <f t="shared" si="0"/>
        <v>0</v>
      </c>
      <c r="E9" s="22">
        <f t="shared" si="0"/>
        <v>0</v>
      </c>
      <c r="F9" s="22">
        <f t="shared" si="0"/>
        <v>0</v>
      </c>
      <c r="G9" s="22">
        <f t="shared" si="0"/>
        <v>0</v>
      </c>
      <c r="H9" s="22">
        <f t="shared" si="0"/>
        <v>0</v>
      </c>
      <c r="I9" s="22">
        <f t="shared" si="0"/>
        <v>0</v>
      </c>
      <c r="J9" s="22">
        <f t="shared" si="0"/>
        <v>0</v>
      </c>
      <c r="K9" s="22">
        <f t="shared" si="0"/>
        <v>0</v>
      </c>
      <c r="L9" s="22">
        <f t="shared" si="0"/>
        <v>0</v>
      </c>
      <c r="M9" s="22">
        <f t="shared" si="0"/>
        <v>0</v>
      </c>
      <c r="N9" s="22">
        <f t="shared" si="0"/>
        <v>0</v>
      </c>
      <c r="O9" s="22">
        <f t="shared" si="0"/>
        <v>0</v>
      </c>
      <c r="P9" s="22">
        <f t="shared" si="0"/>
        <v>0</v>
      </c>
      <c r="Q9" s="22">
        <f t="shared" si="0"/>
        <v>0</v>
      </c>
      <c r="R9" s="22">
        <f t="shared" si="0"/>
        <v>0</v>
      </c>
      <c r="S9" s="22">
        <f t="shared" si="0"/>
        <v>0</v>
      </c>
      <c r="T9" s="22">
        <f t="shared" si="0"/>
        <v>0</v>
      </c>
      <c r="U9" s="22">
        <f t="shared" si="0"/>
        <v>0</v>
      </c>
      <c r="V9" s="22">
        <f t="shared" si="0"/>
        <v>0</v>
      </c>
      <c r="W9" s="22">
        <f t="shared" si="0"/>
        <v>0</v>
      </c>
      <c r="X9" s="22">
        <f t="shared" si="0"/>
        <v>0</v>
      </c>
      <c r="Y9" s="22">
        <f t="shared" si="0"/>
        <v>0</v>
      </c>
      <c r="Z9" s="22">
        <f t="shared" si="0"/>
        <v>0</v>
      </c>
      <c r="AA9" s="22">
        <f t="shared" si="0"/>
        <v>0</v>
      </c>
      <c r="AB9" s="22">
        <f t="shared" si="0"/>
        <v>0</v>
      </c>
      <c r="AC9" s="22">
        <f t="shared" si="0"/>
        <v>0</v>
      </c>
      <c r="AD9" s="22">
        <f t="shared" si="0"/>
        <v>0</v>
      </c>
      <c r="AE9" s="22">
        <f t="shared" si="0"/>
        <v>0</v>
      </c>
      <c r="AF9" s="22">
        <f t="shared" si="0"/>
        <v>0</v>
      </c>
      <c r="AG9" s="22">
        <f t="shared" si="0"/>
        <v>0</v>
      </c>
      <c r="AH9" s="22">
        <f t="shared" si="0"/>
        <v>0</v>
      </c>
      <c r="AI9" s="22">
        <f t="shared" ref="AI9:AZ9" si="1">AI3-AI6-AI5</f>
        <v>0</v>
      </c>
      <c r="AJ9" s="22">
        <f t="shared" si="1"/>
        <v>0</v>
      </c>
      <c r="AK9" s="22">
        <f t="shared" si="1"/>
        <v>0</v>
      </c>
      <c r="AL9" s="22">
        <f t="shared" si="1"/>
        <v>0</v>
      </c>
      <c r="AM9" s="22">
        <f t="shared" si="1"/>
        <v>0</v>
      </c>
      <c r="AN9" s="22">
        <f t="shared" si="1"/>
        <v>0</v>
      </c>
      <c r="AO9" s="22">
        <f t="shared" si="1"/>
        <v>0</v>
      </c>
      <c r="AP9" s="22">
        <f t="shared" si="1"/>
        <v>0</v>
      </c>
      <c r="AQ9" s="22">
        <f t="shared" si="1"/>
        <v>0</v>
      </c>
      <c r="AR9" s="22">
        <f t="shared" si="1"/>
        <v>0</v>
      </c>
      <c r="AS9" s="22">
        <f t="shared" si="1"/>
        <v>0</v>
      </c>
      <c r="AT9" s="22">
        <f t="shared" si="1"/>
        <v>0</v>
      </c>
      <c r="AU9" s="22">
        <f t="shared" si="1"/>
        <v>0</v>
      </c>
      <c r="AV9" s="22">
        <f t="shared" si="1"/>
        <v>0</v>
      </c>
      <c r="AW9" s="22">
        <f t="shared" si="1"/>
        <v>0</v>
      </c>
      <c r="AX9" s="22">
        <f t="shared" si="1"/>
        <v>0</v>
      </c>
      <c r="AY9" s="22">
        <f t="shared" si="1"/>
        <v>0</v>
      </c>
      <c r="AZ9" s="22">
        <f t="shared" si="1"/>
        <v>0</v>
      </c>
    </row>
    <row r="10" spans="1:52" s="9" customFormat="1" ht="26.25" customHeight="1" x14ac:dyDescent="0.25">
      <c r="A10" s="7" t="s">
        <v>11</v>
      </c>
      <c r="C10" s="23"/>
      <c r="D10" s="23"/>
      <c r="E10" s="23" t="e">
        <f t="shared" ref="E10:AZ10" si="2">+E9/E3</f>
        <v>#DIV/0!</v>
      </c>
      <c r="F10" s="23" t="e">
        <f t="shared" si="2"/>
        <v>#DIV/0!</v>
      </c>
      <c r="G10" s="23" t="e">
        <f t="shared" si="2"/>
        <v>#DIV/0!</v>
      </c>
      <c r="H10" s="23" t="e">
        <f t="shared" si="2"/>
        <v>#DIV/0!</v>
      </c>
      <c r="I10" s="23" t="e">
        <f t="shared" si="2"/>
        <v>#DIV/0!</v>
      </c>
      <c r="J10" s="23" t="e">
        <f t="shared" si="2"/>
        <v>#DIV/0!</v>
      </c>
      <c r="K10" s="23" t="e">
        <f t="shared" si="2"/>
        <v>#DIV/0!</v>
      </c>
      <c r="L10" s="23" t="e">
        <f t="shared" si="2"/>
        <v>#DIV/0!</v>
      </c>
      <c r="M10" s="23" t="e">
        <f t="shared" si="2"/>
        <v>#DIV/0!</v>
      </c>
      <c r="N10" s="23" t="e">
        <f t="shared" si="2"/>
        <v>#DIV/0!</v>
      </c>
      <c r="O10" s="23" t="e">
        <f t="shared" si="2"/>
        <v>#DIV/0!</v>
      </c>
      <c r="P10" s="23" t="e">
        <f t="shared" si="2"/>
        <v>#DIV/0!</v>
      </c>
      <c r="Q10" s="23" t="e">
        <f t="shared" si="2"/>
        <v>#DIV/0!</v>
      </c>
      <c r="R10" s="23" t="e">
        <f t="shared" si="2"/>
        <v>#DIV/0!</v>
      </c>
      <c r="S10" s="23" t="e">
        <f t="shared" si="2"/>
        <v>#DIV/0!</v>
      </c>
      <c r="T10" s="23" t="e">
        <f t="shared" si="2"/>
        <v>#DIV/0!</v>
      </c>
      <c r="U10" s="23" t="e">
        <f t="shared" si="2"/>
        <v>#DIV/0!</v>
      </c>
      <c r="V10" s="23" t="e">
        <f t="shared" si="2"/>
        <v>#DIV/0!</v>
      </c>
      <c r="W10" s="23" t="e">
        <f t="shared" si="2"/>
        <v>#DIV/0!</v>
      </c>
      <c r="X10" s="23" t="e">
        <f t="shared" si="2"/>
        <v>#DIV/0!</v>
      </c>
      <c r="Y10" s="23" t="e">
        <f t="shared" si="2"/>
        <v>#DIV/0!</v>
      </c>
      <c r="Z10" s="23" t="e">
        <f t="shared" si="2"/>
        <v>#DIV/0!</v>
      </c>
      <c r="AA10" s="23" t="e">
        <f t="shared" si="2"/>
        <v>#DIV/0!</v>
      </c>
      <c r="AB10" s="23" t="e">
        <f t="shared" si="2"/>
        <v>#DIV/0!</v>
      </c>
      <c r="AC10" s="23" t="e">
        <f t="shared" si="2"/>
        <v>#DIV/0!</v>
      </c>
      <c r="AD10" s="23" t="e">
        <f t="shared" si="2"/>
        <v>#DIV/0!</v>
      </c>
      <c r="AE10" s="23" t="e">
        <f t="shared" si="2"/>
        <v>#DIV/0!</v>
      </c>
      <c r="AF10" s="23" t="e">
        <f t="shared" si="2"/>
        <v>#DIV/0!</v>
      </c>
      <c r="AG10" s="23" t="e">
        <f t="shared" si="2"/>
        <v>#DIV/0!</v>
      </c>
      <c r="AH10" s="23" t="e">
        <f t="shared" si="2"/>
        <v>#DIV/0!</v>
      </c>
      <c r="AI10" s="23" t="e">
        <f t="shared" si="2"/>
        <v>#DIV/0!</v>
      </c>
      <c r="AJ10" s="23" t="e">
        <f t="shared" si="2"/>
        <v>#DIV/0!</v>
      </c>
      <c r="AK10" s="23" t="e">
        <f t="shared" si="2"/>
        <v>#DIV/0!</v>
      </c>
      <c r="AL10" s="23" t="e">
        <f t="shared" si="2"/>
        <v>#DIV/0!</v>
      </c>
      <c r="AM10" s="23" t="e">
        <f t="shared" si="2"/>
        <v>#DIV/0!</v>
      </c>
      <c r="AN10" s="23" t="e">
        <f t="shared" si="2"/>
        <v>#DIV/0!</v>
      </c>
      <c r="AO10" s="23" t="e">
        <f t="shared" si="2"/>
        <v>#DIV/0!</v>
      </c>
      <c r="AP10" s="23" t="e">
        <f t="shared" si="2"/>
        <v>#DIV/0!</v>
      </c>
      <c r="AQ10" s="23" t="e">
        <f t="shared" si="2"/>
        <v>#DIV/0!</v>
      </c>
      <c r="AR10" s="23" t="e">
        <f t="shared" si="2"/>
        <v>#DIV/0!</v>
      </c>
      <c r="AS10" s="23" t="e">
        <f t="shared" si="2"/>
        <v>#DIV/0!</v>
      </c>
      <c r="AT10" s="23" t="e">
        <f t="shared" si="2"/>
        <v>#DIV/0!</v>
      </c>
      <c r="AU10" s="23" t="e">
        <f t="shared" si="2"/>
        <v>#DIV/0!</v>
      </c>
      <c r="AV10" s="23" t="e">
        <f t="shared" si="2"/>
        <v>#DIV/0!</v>
      </c>
      <c r="AW10" s="23" t="e">
        <f t="shared" si="2"/>
        <v>#DIV/0!</v>
      </c>
      <c r="AX10" s="23" t="e">
        <f t="shared" si="2"/>
        <v>#DIV/0!</v>
      </c>
      <c r="AY10" s="23" t="e">
        <f t="shared" si="2"/>
        <v>#DIV/0!</v>
      </c>
      <c r="AZ10" s="23" t="e">
        <f t="shared" si="2"/>
        <v>#DIV/0!</v>
      </c>
    </row>
    <row r="11" spans="1:52" s="9" customFormat="1" ht="26.25" customHeight="1" x14ac:dyDescent="0.25">
      <c r="A11" s="24" t="s">
        <v>12</v>
      </c>
      <c r="B11" s="25"/>
      <c r="C11" s="25"/>
      <c r="D11" s="25"/>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row>
    <row r="12" spans="1:52" s="9" customFormat="1" ht="26.25" customHeight="1" x14ac:dyDescent="0.25">
      <c r="A12" s="24" t="s">
        <v>13</v>
      </c>
      <c r="B12" s="27"/>
      <c r="C12" s="25"/>
      <c r="D12" s="25"/>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row>
    <row r="13" spans="1:52" s="31" customFormat="1" ht="26.25" customHeight="1" x14ac:dyDescent="0.25">
      <c r="A13" s="28" t="s">
        <v>14</v>
      </c>
      <c r="B13" s="29"/>
      <c r="C13" s="30">
        <f t="shared" ref="C13:N13" si="3">C90</f>
        <v>0</v>
      </c>
      <c r="D13" s="30">
        <f t="shared" si="3"/>
        <v>0</v>
      </c>
      <c r="E13" s="30">
        <f t="shared" si="3"/>
        <v>0</v>
      </c>
      <c r="F13" s="30">
        <f t="shared" si="3"/>
        <v>0</v>
      </c>
      <c r="G13" s="30">
        <f t="shared" si="3"/>
        <v>0</v>
      </c>
      <c r="H13" s="30">
        <f t="shared" si="3"/>
        <v>0</v>
      </c>
      <c r="I13" s="30">
        <f t="shared" si="3"/>
        <v>0</v>
      </c>
      <c r="J13" s="30">
        <f t="shared" si="3"/>
        <v>0</v>
      </c>
      <c r="K13" s="30">
        <f t="shared" si="3"/>
        <v>0</v>
      </c>
      <c r="L13" s="30">
        <f t="shared" si="3"/>
        <v>0</v>
      </c>
      <c r="M13" s="30">
        <f t="shared" si="3"/>
        <v>0</v>
      </c>
      <c r="N13" s="30">
        <f t="shared" si="3"/>
        <v>0</v>
      </c>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row>
    <row r="14" spans="1:52" s="9" customFormat="1" ht="26.25" customHeight="1" x14ac:dyDescent="0.25">
      <c r="A14" s="7"/>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row>
    <row r="15" spans="1:52" s="9" customFormat="1" ht="26.25" customHeight="1" thickBot="1" x14ac:dyDescent="0.3">
      <c r="A15" s="13" t="s">
        <v>15</v>
      </c>
      <c r="B15" s="13"/>
      <c r="C15" s="22">
        <f t="shared" ref="C15:AH15" si="4">+C9-C12-C13+C11</f>
        <v>0</v>
      </c>
      <c r="D15" s="22">
        <f t="shared" si="4"/>
        <v>0</v>
      </c>
      <c r="E15" s="22">
        <f t="shared" si="4"/>
        <v>0</v>
      </c>
      <c r="F15" s="22">
        <f t="shared" si="4"/>
        <v>0</v>
      </c>
      <c r="G15" s="22">
        <f t="shared" si="4"/>
        <v>0</v>
      </c>
      <c r="H15" s="22">
        <f t="shared" si="4"/>
        <v>0</v>
      </c>
      <c r="I15" s="22">
        <f t="shared" si="4"/>
        <v>0</v>
      </c>
      <c r="J15" s="22">
        <f t="shared" si="4"/>
        <v>0</v>
      </c>
      <c r="K15" s="22">
        <f t="shared" si="4"/>
        <v>0</v>
      </c>
      <c r="L15" s="22">
        <f t="shared" si="4"/>
        <v>0</v>
      </c>
      <c r="M15" s="22">
        <f t="shared" si="4"/>
        <v>0</v>
      </c>
      <c r="N15" s="22">
        <f t="shared" si="4"/>
        <v>0</v>
      </c>
      <c r="O15" s="22">
        <f t="shared" si="4"/>
        <v>0</v>
      </c>
      <c r="P15" s="22">
        <f t="shared" si="4"/>
        <v>0</v>
      </c>
      <c r="Q15" s="22">
        <f t="shared" si="4"/>
        <v>0</v>
      </c>
      <c r="R15" s="22">
        <f t="shared" si="4"/>
        <v>0</v>
      </c>
      <c r="S15" s="22">
        <f t="shared" si="4"/>
        <v>0</v>
      </c>
      <c r="T15" s="22">
        <f t="shared" si="4"/>
        <v>0</v>
      </c>
      <c r="U15" s="22">
        <f t="shared" si="4"/>
        <v>0</v>
      </c>
      <c r="V15" s="22">
        <f t="shared" si="4"/>
        <v>0</v>
      </c>
      <c r="W15" s="22">
        <f t="shared" si="4"/>
        <v>0</v>
      </c>
      <c r="X15" s="22">
        <f t="shared" si="4"/>
        <v>0</v>
      </c>
      <c r="Y15" s="22">
        <f t="shared" si="4"/>
        <v>0</v>
      </c>
      <c r="Z15" s="22">
        <f t="shared" si="4"/>
        <v>0</v>
      </c>
      <c r="AA15" s="22">
        <f t="shared" si="4"/>
        <v>0</v>
      </c>
      <c r="AB15" s="22">
        <f t="shared" si="4"/>
        <v>0</v>
      </c>
      <c r="AC15" s="22">
        <f t="shared" si="4"/>
        <v>0</v>
      </c>
      <c r="AD15" s="22">
        <f t="shared" si="4"/>
        <v>0</v>
      </c>
      <c r="AE15" s="22">
        <f t="shared" si="4"/>
        <v>0</v>
      </c>
      <c r="AF15" s="22">
        <f t="shared" si="4"/>
        <v>0</v>
      </c>
      <c r="AG15" s="22">
        <f t="shared" si="4"/>
        <v>0</v>
      </c>
      <c r="AH15" s="22">
        <f t="shared" si="4"/>
        <v>0</v>
      </c>
      <c r="AI15" s="22">
        <f t="shared" ref="AI15:AZ15" si="5">+AI9-AI12-AI13+AI11</f>
        <v>0</v>
      </c>
      <c r="AJ15" s="22">
        <f t="shared" si="5"/>
        <v>0</v>
      </c>
      <c r="AK15" s="22">
        <f t="shared" si="5"/>
        <v>0</v>
      </c>
      <c r="AL15" s="22">
        <f t="shared" si="5"/>
        <v>0</v>
      </c>
      <c r="AM15" s="22">
        <f t="shared" si="5"/>
        <v>0</v>
      </c>
      <c r="AN15" s="22">
        <f t="shared" si="5"/>
        <v>0</v>
      </c>
      <c r="AO15" s="22">
        <f t="shared" si="5"/>
        <v>0</v>
      </c>
      <c r="AP15" s="22">
        <f t="shared" si="5"/>
        <v>0</v>
      </c>
      <c r="AQ15" s="22">
        <f t="shared" si="5"/>
        <v>0</v>
      </c>
      <c r="AR15" s="22">
        <f t="shared" si="5"/>
        <v>0</v>
      </c>
      <c r="AS15" s="22">
        <f t="shared" si="5"/>
        <v>0</v>
      </c>
      <c r="AT15" s="22">
        <f t="shared" si="5"/>
        <v>0</v>
      </c>
      <c r="AU15" s="22">
        <f t="shared" si="5"/>
        <v>0</v>
      </c>
      <c r="AV15" s="22">
        <f t="shared" si="5"/>
        <v>0</v>
      </c>
      <c r="AW15" s="22">
        <f t="shared" si="5"/>
        <v>0</v>
      </c>
      <c r="AX15" s="22">
        <f t="shared" si="5"/>
        <v>0</v>
      </c>
      <c r="AY15" s="22">
        <f t="shared" si="5"/>
        <v>0</v>
      </c>
      <c r="AZ15" s="22">
        <f t="shared" si="5"/>
        <v>0</v>
      </c>
    </row>
    <row r="16" spans="1:52" ht="18" customHeight="1" x14ac:dyDescent="0.25">
      <c r="A16" s="7" t="s">
        <v>11</v>
      </c>
      <c r="B16" s="9"/>
      <c r="C16" s="10"/>
      <c r="D16" s="10"/>
      <c r="E16" s="23" t="e">
        <f t="shared" ref="E16:AZ16" si="6">+E15/E3</f>
        <v>#DIV/0!</v>
      </c>
      <c r="F16" s="23" t="e">
        <f t="shared" si="6"/>
        <v>#DIV/0!</v>
      </c>
      <c r="G16" s="23" t="e">
        <f t="shared" si="6"/>
        <v>#DIV/0!</v>
      </c>
      <c r="H16" s="23" t="e">
        <f t="shared" si="6"/>
        <v>#DIV/0!</v>
      </c>
      <c r="I16" s="23" t="e">
        <f t="shared" si="6"/>
        <v>#DIV/0!</v>
      </c>
      <c r="J16" s="23" t="e">
        <f t="shared" si="6"/>
        <v>#DIV/0!</v>
      </c>
      <c r="K16" s="23" t="e">
        <f t="shared" si="6"/>
        <v>#DIV/0!</v>
      </c>
      <c r="L16" s="23" t="e">
        <f t="shared" si="6"/>
        <v>#DIV/0!</v>
      </c>
      <c r="M16" s="23" t="e">
        <f t="shared" si="6"/>
        <v>#DIV/0!</v>
      </c>
      <c r="N16" s="23" t="e">
        <f t="shared" si="6"/>
        <v>#DIV/0!</v>
      </c>
      <c r="O16" s="23" t="e">
        <f t="shared" si="6"/>
        <v>#DIV/0!</v>
      </c>
      <c r="P16" s="23" t="e">
        <f t="shared" si="6"/>
        <v>#DIV/0!</v>
      </c>
      <c r="Q16" s="23" t="e">
        <f t="shared" si="6"/>
        <v>#DIV/0!</v>
      </c>
      <c r="R16" s="23" t="e">
        <f t="shared" si="6"/>
        <v>#DIV/0!</v>
      </c>
      <c r="S16" s="23" t="e">
        <f t="shared" si="6"/>
        <v>#DIV/0!</v>
      </c>
      <c r="T16" s="23" t="e">
        <f t="shared" si="6"/>
        <v>#DIV/0!</v>
      </c>
      <c r="U16" s="23" t="e">
        <f t="shared" si="6"/>
        <v>#DIV/0!</v>
      </c>
      <c r="V16" s="23" t="e">
        <f t="shared" si="6"/>
        <v>#DIV/0!</v>
      </c>
      <c r="W16" s="23" t="e">
        <f t="shared" si="6"/>
        <v>#DIV/0!</v>
      </c>
      <c r="X16" s="23" t="e">
        <f t="shared" si="6"/>
        <v>#DIV/0!</v>
      </c>
      <c r="Y16" s="23" t="e">
        <f t="shared" si="6"/>
        <v>#DIV/0!</v>
      </c>
      <c r="Z16" s="23" t="e">
        <f t="shared" si="6"/>
        <v>#DIV/0!</v>
      </c>
      <c r="AA16" s="23" t="e">
        <f t="shared" si="6"/>
        <v>#DIV/0!</v>
      </c>
      <c r="AB16" s="23" t="e">
        <f t="shared" si="6"/>
        <v>#DIV/0!</v>
      </c>
      <c r="AC16" s="23" t="e">
        <f t="shared" si="6"/>
        <v>#DIV/0!</v>
      </c>
      <c r="AD16" s="23" t="e">
        <f t="shared" si="6"/>
        <v>#DIV/0!</v>
      </c>
      <c r="AE16" s="23" t="e">
        <f t="shared" si="6"/>
        <v>#DIV/0!</v>
      </c>
      <c r="AF16" s="23" t="e">
        <f t="shared" si="6"/>
        <v>#DIV/0!</v>
      </c>
      <c r="AG16" s="23" t="e">
        <f t="shared" si="6"/>
        <v>#DIV/0!</v>
      </c>
      <c r="AH16" s="23" t="e">
        <f t="shared" si="6"/>
        <v>#DIV/0!</v>
      </c>
      <c r="AI16" s="23" t="e">
        <f t="shared" si="6"/>
        <v>#DIV/0!</v>
      </c>
      <c r="AJ16" s="23" t="e">
        <f t="shared" si="6"/>
        <v>#DIV/0!</v>
      </c>
      <c r="AK16" s="23" t="e">
        <f t="shared" si="6"/>
        <v>#DIV/0!</v>
      </c>
      <c r="AL16" s="23" t="e">
        <f t="shared" si="6"/>
        <v>#DIV/0!</v>
      </c>
      <c r="AM16" s="23" t="e">
        <f t="shared" si="6"/>
        <v>#DIV/0!</v>
      </c>
      <c r="AN16" s="23" t="e">
        <f t="shared" si="6"/>
        <v>#DIV/0!</v>
      </c>
      <c r="AO16" s="23" t="e">
        <f t="shared" si="6"/>
        <v>#DIV/0!</v>
      </c>
      <c r="AP16" s="23" t="e">
        <f t="shared" si="6"/>
        <v>#DIV/0!</v>
      </c>
      <c r="AQ16" s="23" t="e">
        <f t="shared" si="6"/>
        <v>#DIV/0!</v>
      </c>
      <c r="AR16" s="23" t="e">
        <f t="shared" si="6"/>
        <v>#DIV/0!</v>
      </c>
      <c r="AS16" s="23" t="e">
        <f t="shared" si="6"/>
        <v>#DIV/0!</v>
      </c>
      <c r="AT16" s="23" t="e">
        <f t="shared" si="6"/>
        <v>#DIV/0!</v>
      </c>
      <c r="AU16" s="23" t="e">
        <f t="shared" si="6"/>
        <v>#DIV/0!</v>
      </c>
      <c r="AV16" s="23" t="e">
        <f t="shared" si="6"/>
        <v>#DIV/0!</v>
      </c>
      <c r="AW16" s="23" t="e">
        <f t="shared" si="6"/>
        <v>#DIV/0!</v>
      </c>
      <c r="AX16" s="23" t="e">
        <f t="shared" si="6"/>
        <v>#DIV/0!</v>
      </c>
      <c r="AY16" s="23" t="e">
        <f t="shared" si="6"/>
        <v>#DIV/0!</v>
      </c>
      <c r="AZ16" s="23" t="e">
        <f t="shared" si="6"/>
        <v>#DIV/0!</v>
      </c>
    </row>
    <row r="17" spans="1:52" ht="18" customHeight="1" x14ac:dyDescent="0.25">
      <c r="A17" s="24" t="s">
        <v>16</v>
      </c>
      <c r="B17" s="32">
        <v>0.24</v>
      </c>
      <c r="C17" s="25">
        <f t="shared" ref="C17:AH17" si="7">+IF(C15&lt;0,0,C15*$B$17)</f>
        <v>0</v>
      </c>
      <c r="D17" s="25">
        <f t="shared" si="7"/>
        <v>0</v>
      </c>
      <c r="E17" s="25">
        <f t="shared" si="7"/>
        <v>0</v>
      </c>
      <c r="F17" s="25">
        <f t="shared" si="7"/>
        <v>0</v>
      </c>
      <c r="G17" s="25">
        <f t="shared" si="7"/>
        <v>0</v>
      </c>
      <c r="H17" s="25">
        <f t="shared" si="7"/>
        <v>0</v>
      </c>
      <c r="I17" s="25">
        <f t="shared" si="7"/>
        <v>0</v>
      </c>
      <c r="J17" s="25">
        <f t="shared" si="7"/>
        <v>0</v>
      </c>
      <c r="K17" s="25">
        <f t="shared" si="7"/>
        <v>0</v>
      </c>
      <c r="L17" s="25">
        <f t="shared" si="7"/>
        <v>0</v>
      </c>
      <c r="M17" s="25">
        <f t="shared" si="7"/>
        <v>0</v>
      </c>
      <c r="N17" s="25">
        <f t="shared" si="7"/>
        <v>0</v>
      </c>
      <c r="O17" s="25">
        <f t="shared" si="7"/>
        <v>0</v>
      </c>
      <c r="P17" s="25">
        <f t="shared" si="7"/>
        <v>0</v>
      </c>
      <c r="Q17" s="25">
        <f t="shared" si="7"/>
        <v>0</v>
      </c>
      <c r="R17" s="25">
        <f t="shared" si="7"/>
        <v>0</v>
      </c>
      <c r="S17" s="25">
        <f t="shared" si="7"/>
        <v>0</v>
      </c>
      <c r="T17" s="25">
        <f t="shared" si="7"/>
        <v>0</v>
      </c>
      <c r="U17" s="25">
        <f t="shared" si="7"/>
        <v>0</v>
      </c>
      <c r="V17" s="25">
        <f t="shared" si="7"/>
        <v>0</v>
      </c>
      <c r="W17" s="25">
        <f t="shared" si="7"/>
        <v>0</v>
      </c>
      <c r="X17" s="25">
        <f t="shared" si="7"/>
        <v>0</v>
      </c>
      <c r="Y17" s="25">
        <f t="shared" si="7"/>
        <v>0</v>
      </c>
      <c r="Z17" s="25">
        <f t="shared" si="7"/>
        <v>0</v>
      </c>
      <c r="AA17" s="25">
        <f t="shared" si="7"/>
        <v>0</v>
      </c>
      <c r="AB17" s="25">
        <f t="shared" si="7"/>
        <v>0</v>
      </c>
      <c r="AC17" s="25">
        <f t="shared" si="7"/>
        <v>0</v>
      </c>
      <c r="AD17" s="25">
        <f t="shared" si="7"/>
        <v>0</v>
      </c>
      <c r="AE17" s="25">
        <f t="shared" si="7"/>
        <v>0</v>
      </c>
      <c r="AF17" s="25">
        <f t="shared" si="7"/>
        <v>0</v>
      </c>
      <c r="AG17" s="25">
        <f t="shared" si="7"/>
        <v>0</v>
      </c>
      <c r="AH17" s="25">
        <f t="shared" si="7"/>
        <v>0</v>
      </c>
      <c r="AI17" s="25">
        <f t="shared" ref="AI17:AZ17" si="8">+IF(AI15&lt;0,0,AI15*$B$17)</f>
        <v>0</v>
      </c>
      <c r="AJ17" s="25">
        <f t="shared" si="8"/>
        <v>0</v>
      </c>
      <c r="AK17" s="25">
        <f t="shared" si="8"/>
        <v>0</v>
      </c>
      <c r="AL17" s="25">
        <f t="shared" si="8"/>
        <v>0</v>
      </c>
      <c r="AM17" s="25">
        <f t="shared" si="8"/>
        <v>0</v>
      </c>
      <c r="AN17" s="25">
        <f t="shared" si="8"/>
        <v>0</v>
      </c>
      <c r="AO17" s="25">
        <f t="shared" si="8"/>
        <v>0</v>
      </c>
      <c r="AP17" s="25">
        <f t="shared" si="8"/>
        <v>0</v>
      </c>
      <c r="AQ17" s="25">
        <f t="shared" si="8"/>
        <v>0</v>
      </c>
      <c r="AR17" s="25">
        <f t="shared" si="8"/>
        <v>0</v>
      </c>
      <c r="AS17" s="25">
        <f t="shared" si="8"/>
        <v>0</v>
      </c>
      <c r="AT17" s="25">
        <f t="shared" si="8"/>
        <v>0</v>
      </c>
      <c r="AU17" s="25">
        <f t="shared" si="8"/>
        <v>0</v>
      </c>
      <c r="AV17" s="25">
        <f t="shared" si="8"/>
        <v>0</v>
      </c>
      <c r="AW17" s="25">
        <f t="shared" si="8"/>
        <v>0</v>
      </c>
      <c r="AX17" s="25">
        <f t="shared" si="8"/>
        <v>0</v>
      </c>
      <c r="AY17" s="25">
        <f t="shared" si="8"/>
        <v>0</v>
      </c>
      <c r="AZ17" s="25">
        <f t="shared" si="8"/>
        <v>0</v>
      </c>
    </row>
    <row r="18" spans="1:52" ht="18" customHeight="1" x14ac:dyDescent="0.25">
      <c r="A18" s="24" t="s">
        <v>17</v>
      </c>
      <c r="B18" s="32">
        <v>3.9E-2</v>
      </c>
      <c r="C18" s="25">
        <f t="shared" ref="C18:AH18" si="9">+IF((C3-C11-C12)&lt;0,0,(C3-C11-C12)*$B$18)</f>
        <v>0</v>
      </c>
      <c r="D18" s="25">
        <f t="shared" si="9"/>
        <v>0</v>
      </c>
      <c r="E18" s="25">
        <f t="shared" si="9"/>
        <v>0</v>
      </c>
      <c r="F18" s="25">
        <f t="shared" si="9"/>
        <v>0</v>
      </c>
      <c r="G18" s="25">
        <f t="shared" si="9"/>
        <v>0</v>
      </c>
      <c r="H18" s="25">
        <f t="shared" si="9"/>
        <v>0</v>
      </c>
      <c r="I18" s="25">
        <f t="shared" si="9"/>
        <v>0</v>
      </c>
      <c r="J18" s="25">
        <f t="shared" si="9"/>
        <v>0</v>
      </c>
      <c r="K18" s="25">
        <f t="shared" si="9"/>
        <v>0</v>
      </c>
      <c r="L18" s="25">
        <f t="shared" si="9"/>
        <v>0</v>
      </c>
      <c r="M18" s="25">
        <f t="shared" si="9"/>
        <v>0</v>
      </c>
      <c r="N18" s="25">
        <f t="shared" si="9"/>
        <v>0</v>
      </c>
      <c r="O18" s="25">
        <f t="shared" si="9"/>
        <v>0</v>
      </c>
      <c r="P18" s="25">
        <f t="shared" si="9"/>
        <v>0</v>
      </c>
      <c r="Q18" s="25">
        <f t="shared" si="9"/>
        <v>0</v>
      </c>
      <c r="R18" s="25">
        <f t="shared" si="9"/>
        <v>0</v>
      </c>
      <c r="S18" s="25">
        <f t="shared" si="9"/>
        <v>0</v>
      </c>
      <c r="T18" s="25">
        <f t="shared" si="9"/>
        <v>0</v>
      </c>
      <c r="U18" s="25">
        <f t="shared" si="9"/>
        <v>0</v>
      </c>
      <c r="V18" s="25">
        <f t="shared" si="9"/>
        <v>0</v>
      </c>
      <c r="W18" s="25">
        <f t="shared" si="9"/>
        <v>0</v>
      </c>
      <c r="X18" s="25">
        <f t="shared" si="9"/>
        <v>0</v>
      </c>
      <c r="Y18" s="25">
        <f t="shared" si="9"/>
        <v>0</v>
      </c>
      <c r="Z18" s="25">
        <f t="shared" si="9"/>
        <v>0</v>
      </c>
      <c r="AA18" s="25">
        <f t="shared" si="9"/>
        <v>0</v>
      </c>
      <c r="AB18" s="25">
        <f t="shared" si="9"/>
        <v>0</v>
      </c>
      <c r="AC18" s="25">
        <f t="shared" si="9"/>
        <v>0</v>
      </c>
      <c r="AD18" s="25">
        <f t="shared" si="9"/>
        <v>0</v>
      </c>
      <c r="AE18" s="25">
        <f t="shared" si="9"/>
        <v>0</v>
      </c>
      <c r="AF18" s="25">
        <f t="shared" si="9"/>
        <v>0</v>
      </c>
      <c r="AG18" s="25">
        <f t="shared" si="9"/>
        <v>0</v>
      </c>
      <c r="AH18" s="25">
        <f t="shared" si="9"/>
        <v>0</v>
      </c>
      <c r="AI18" s="25">
        <f t="shared" ref="AI18:AZ18" si="10">+IF((AI3-AI11-AI12)&lt;0,0,(AI3-AI11-AI12)*$B$18)</f>
        <v>0</v>
      </c>
      <c r="AJ18" s="25">
        <f t="shared" si="10"/>
        <v>0</v>
      </c>
      <c r="AK18" s="25">
        <f t="shared" si="10"/>
        <v>0</v>
      </c>
      <c r="AL18" s="25">
        <f t="shared" si="10"/>
        <v>0</v>
      </c>
      <c r="AM18" s="25">
        <f t="shared" si="10"/>
        <v>0</v>
      </c>
      <c r="AN18" s="25">
        <f t="shared" si="10"/>
        <v>0</v>
      </c>
      <c r="AO18" s="25">
        <f t="shared" si="10"/>
        <v>0</v>
      </c>
      <c r="AP18" s="25">
        <f t="shared" si="10"/>
        <v>0</v>
      </c>
      <c r="AQ18" s="25">
        <f t="shared" si="10"/>
        <v>0</v>
      </c>
      <c r="AR18" s="25">
        <f t="shared" si="10"/>
        <v>0</v>
      </c>
      <c r="AS18" s="25">
        <f t="shared" si="10"/>
        <v>0</v>
      </c>
      <c r="AT18" s="25">
        <f t="shared" si="10"/>
        <v>0</v>
      </c>
      <c r="AU18" s="25">
        <f t="shared" si="10"/>
        <v>0</v>
      </c>
      <c r="AV18" s="25">
        <f t="shared" si="10"/>
        <v>0</v>
      </c>
      <c r="AW18" s="25">
        <f t="shared" si="10"/>
        <v>0</v>
      </c>
      <c r="AX18" s="25">
        <f t="shared" si="10"/>
        <v>0</v>
      </c>
      <c r="AY18" s="25">
        <f t="shared" si="10"/>
        <v>0</v>
      </c>
      <c r="AZ18" s="25">
        <f t="shared" si="10"/>
        <v>0</v>
      </c>
    </row>
    <row r="19" spans="1:52" s="35" customFormat="1" ht="29.25" customHeight="1" thickBot="1" x14ac:dyDescent="0.3">
      <c r="A19" s="33" t="s">
        <v>18</v>
      </c>
      <c r="B19" s="33"/>
      <c r="C19" s="34">
        <f t="shared" ref="C19:AH19" si="11">+C15-C17-C18</f>
        <v>0</v>
      </c>
      <c r="D19" s="34">
        <f t="shared" si="11"/>
        <v>0</v>
      </c>
      <c r="E19" s="34">
        <f t="shared" si="11"/>
        <v>0</v>
      </c>
      <c r="F19" s="34">
        <f t="shared" si="11"/>
        <v>0</v>
      </c>
      <c r="G19" s="34">
        <f t="shared" si="11"/>
        <v>0</v>
      </c>
      <c r="H19" s="34">
        <f t="shared" si="11"/>
        <v>0</v>
      </c>
      <c r="I19" s="34">
        <f t="shared" si="11"/>
        <v>0</v>
      </c>
      <c r="J19" s="34">
        <f t="shared" si="11"/>
        <v>0</v>
      </c>
      <c r="K19" s="34">
        <f t="shared" si="11"/>
        <v>0</v>
      </c>
      <c r="L19" s="34">
        <f t="shared" si="11"/>
        <v>0</v>
      </c>
      <c r="M19" s="34">
        <f t="shared" si="11"/>
        <v>0</v>
      </c>
      <c r="N19" s="34">
        <f t="shared" si="11"/>
        <v>0</v>
      </c>
      <c r="O19" s="34">
        <f t="shared" si="11"/>
        <v>0</v>
      </c>
      <c r="P19" s="34">
        <f t="shared" si="11"/>
        <v>0</v>
      </c>
      <c r="Q19" s="34">
        <f t="shared" si="11"/>
        <v>0</v>
      </c>
      <c r="R19" s="34">
        <f t="shared" si="11"/>
        <v>0</v>
      </c>
      <c r="S19" s="34">
        <f t="shared" si="11"/>
        <v>0</v>
      </c>
      <c r="T19" s="34">
        <f t="shared" si="11"/>
        <v>0</v>
      </c>
      <c r="U19" s="34">
        <f t="shared" si="11"/>
        <v>0</v>
      </c>
      <c r="V19" s="34">
        <f t="shared" si="11"/>
        <v>0</v>
      </c>
      <c r="W19" s="34">
        <f t="shared" si="11"/>
        <v>0</v>
      </c>
      <c r="X19" s="34">
        <f t="shared" si="11"/>
        <v>0</v>
      </c>
      <c r="Y19" s="34">
        <f t="shared" si="11"/>
        <v>0</v>
      </c>
      <c r="Z19" s="34">
        <f t="shared" si="11"/>
        <v>0</v>
      </c>
      <c r="AA19" s="34">
        <f t="shared" si="11"/>
        <v>0</v>
      </c>
      <c r="AB19" s="34">
        <f t="shared" si="11"/>
        <v>0</v>
      </c>
      <c r="AC19" s="34">
        <f t="shared" si="11"/>
        <v>0</v>
      </c>
      <c r="AD19" s="34">
        <f t="shared" si="11"/>
        <v>0</v>
      </c>
      <c r="AE19" s="34">
        <f t="shared" si="11"/>
        <v>0</v>
      </c>
      <c r="AF19" s="34">
        <f t="shared" si="11"/>
        <v>0</v>
      </c>
      <c r="AG19" s="34">
        <f t="shared" si="11"/>
        <v>0</v>
      </c>
      <c r="AH19" s="34">
        <f t="shared" si="11"/>
        <v>0</v>
      </c>
      <c r="AI19" s="34">
        <f t="shared" ref="AI19:BN19" si="12">+AI15-AI17-AI18</f>
        <v>0</v>
      </c>
      <c r="AJ19" s="34">
        <f t="shared" si="12"/>
        <v>0</v>
      </c>
      <c r="AK19" s="34">
        <f t="shared" si="12"/>
        <v>0</v>
      </c>
      <c r="AL19" s="34">
        <f t="shared" si="12"/>
        <v>0</v>
      </c>
      <c r="AM19" s="34">
        <f t="shared" si="12"/>
        <v>0</v>
      </c>
      <c r="AN19" s="34">
        <f t="shared" si="12"/>
        <v>0</v>
      </c>
      <c r="AO19" s="34">
        <f t="shared" si="12"/>
        <v>0</v>
      </c>
      <c r="AP19" s="34">
        <f t="shared" si="12"/>
        <v>0</v>
      </c>
      <c r="AQ19" s="34">
        <f t="shared" si="12"/>
        <v>0</v>
      </c>
      <c r="AR19" s="34">
        <f t="shared" si="12"/>
        <v>0</v>
      </c>
      <c r="AS19" s="34">
        <f t="shared" si="12"/>
        <v>0</v>
      </c>
      <c r="AT19" s="34">
        <f t="shared" si="12"/>
        <v>0</v>
      </c>
      <c r="AU19" s="34">
        <f t="shared" si="12"/>
        <v>0</v>
      </c>
      <c r="AV19" s="34">
        <f t="shared" si="12"/>
        <v>0</v>
      </c>
      <c r="AW19" s="34">
        <f t="shared" si="12"/>
        <v>0</v>
      </c>
      <c r="AX19" s="34">
        <f t="shared" si="12"/>
        <v>0</v>
      </c>
      <c r="AY19" s="34">
        <f t="shared" si="12"/>
        <v>0</v>
      </c>
      <c r="AZ19" s="34">
        <f t="shared" si="12"/>
        <v>0</v>
      </c>
    </row>
    <row r="20" spans="1:52" ht="18" customHeight="1" x14ac:dyDescent="0.25">
      <c r="A20" s="9"/>
      <c r="B20" s="9"/>
      <c r="C20" s="36"/>
      <c r="D20" s="36"/>
      <c r="E20" s="36"/>
      <c r="F20" s="36"/>
      <c r="G20" s="10"/>
      <c r="H20" s="10"/>
      <c r="I20" s="10"/>
      <c r="J20" s="10"/>
      <c r="K20" s="10"/>
    </row>
    <row r="21" spans="1:52" ht="18" customHeight="1" x14ac:dyDescent="0.25">
      <c r="A21" s="9" t="s">
        <v>19</v>
      </c>
      <c r="B21" s="9"/>
      <c r="C21" s="10">
        <f>+C22-C23</f>
        <v>0</v>
      </c>
      <c r="D21" s="10">
        <f>+D22-D23</f>
        <v>0</v>
      </c>
      <c r="E21" s="10">
        <f>+E22-E23</f>
        <v>0</v>
      </c>
      <c r="F21" s="10">
        <f>+F22-F23</f>
        <v>0</v>
      </c>
      <c r="G21" s="10">
        <f>+G22-G23</f>
        <v>0</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ht="18" customHeight="1" x14ac:dyDescent="0.25">
      <c r="A22" s="7" t="s">
        <v>20</v>
      </c>
      <c r="B22" s="32">
        <v>0.22</v>
      </c>
      <c r="C22" s="37">
        <f>-C50*$B$22</f>
        <v>0</v>
      </c>
      <c r="D22" s="37">
        <f>-D50*$B$22+C22</f>
        <v>0</v>
      </c>
      <c r="E22" s="37">
        <f>E50*$B$22</f>
        <v>0</v>
      </c>
      <c r="F22" s="37">
        <f>F50*$B$22</f>
        <v>0</v>
      </c>
      <c r="G22" s="37">
        <f>G50*$B$22</f>
        <v>0</v>
      </c>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row>
    <row r="23" spans="1:52" ht="18" customHeight="1" x14ac:dyDescent="0.25">
      <c r="A23" s="7" t="s">
        <v>21</v>
      </c>
      <c r="B23" s="32">
        <v>0.22</v>
      </c>
      <c r="C23" s="37">
        <f>+(C3-C6)*$B$23</f>
        <v>0</v>
      </c>
      <c r="D23" s="37">
        <f>+(D3-D6)*$B$23</f>
        <v>0</v>
      </c>
      <c r="E23" s="37">
        <f>$D$22/3</f>
        <v>0</v>
      </c>
      <c r="F23" s="37">
        <f>$D$22/3</f>
        <v>0</v>
      </c>
      <c r="G23" s="37">
        <f>$D$22/3</f>
        <v>0</v>
      </c>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row>
    <row r="24" spans="1:52" ht="18" customHeight="1" x14ac:dyDescent="0.25">
      <c r="A24" s="7" t="s">
        <v>22</v>
      </c>
      <c r="B24" s="38"/>
      <c r="C24" s="37">
        <f>+C22-C23</f>
        <v>0</v>
      </c>
      <c r="D24" s="37">
        <f>+D22-D23</f>
        <v>0</v>
      </c>
      <c r="E24" s="37">
        <f>+D24-E23</f>
        <v>0</v>
      </c>
      <c r="F24" s="37">
        <f>+E24-F23</f>
        <v>0</v>
      </c>
      <c r="G24" s="37">
        <f>+F24-G23</f>
        <v>0</v>
      </c>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row>
    <row r="25" spans="1:52" ht="18" customHeight="1" x14ac:dyDescent="0.25">
      <c r="A25" s="9"/>
      <c r="B25" s="9"/>
      <c r="C25" s="36"/>
      <c r="D25" s="36"/>
      <c r="E25" s="36"/>
      <c r="F25" s="36"/>
      <c r="G25" s="10"/>
      <c r="H25" s="10"/>
      <c r="I25" s="10"/>
      <c r="J25" s="10"/>
      <c r="K25" s="10"/>
    </row>
    <row r="26" spans="1:52" ht="18" customHeight="1" x14ac:dyDescent="0.25">
      <c r="A26" s="9"/>
      <c r="B26" s="9"/>
      <c r="C26" s="36"/>
      <c r="D26" s="36"/>
      <c r="E26" s="36"/>
      <c r="F26" s="36"/>
      <c r="G26" s="10"/>
      <c r="H26" s="10"/>
      <c r="I26" s="10"/>
      <c r="J26" s="10"/>
      <c r="K26" s="10"/>
    </row>
    <row r="27" spans="1:52" s="40" customFormat="1" ht="26.25" x14ac:dyDescent="0.4">
      <c r="A27" s="39" t="s">
        <v>23</v>
      </c>
    </row>
    <row r="28" spans="1:52" ht="33" customHeight="1" thickBot="1" x14ac:dyDescent="0.3">
      <c r="A28" s="9" t="s">
        <v>5</v>
      </c>
      <c r="C28" s="8">
        <v>1</v>
      </c>
      <c r="D28" s="8">
        <v>2</v>
      </c>
      <c r="E28" s="8">
        <v>3</v>
      </c>
      <c r="F28" s="8">
        <v>4</v>
      </c>
      <c r="G28" s="8">
        <v>5</v>
      </c>
      <c r="H28" s="8">
        <v>6</v>
      </c>
      <c r="I28" s="8">
        <v>7</v>
      </c>
      <c r="J28" s="8">
        <v>8</v>
      </c>
      <c r="K28" s="8">
        <v>9</v>
      </c>
      <c r="L28" s="8">
        <v>10</v>
      </c>
      <c r="M28" s="8">
        <v>11</v>
      </c>
      <c r="N28" s="8">
        <v>12</v>
      </c>
      <c r="O28" s="8">
        <v>13</v>
      </c>
      <c r="P28" s="8">
        <v>14</v>
      </c>
      <c r="Q28" s="8">
        <v>15</v>
      </c>
      <c r="R28" s="8">
        <v>16</v>
      </c>
      <c r="S28" s="8">
        <v>17</v>
      </c>
      <c r="T28" s="8">
        <v>18</v>
      </c>
      <c r="U28" s="8">
        <v>19</v>
      </c>
      <c r="V28" s="8">
        <v>20</v>
      </c>
      <c r="W28" s="8">
        <v>21</v>
      </c>
      <c r="X28" s="8">
        <v>22</v>
      </c>
      <c r="Y28" s="8">
        <v>23</v>
      </c>
      <c r="Z28" s="8">
        <v>24</v>
      </c>
      <c r="AA28" s="8">
        <v>25</v>
      </c>
      <c r="AB28" s="8">
        <v>26</v>
      </c>
      <c r="AC28" s="8">
        <v>27</v>
      </c>
      <c r="AD28" s="8">
        <v>28</v>
      </c>
      <c r="AE28" s="8">
        <v>29</v>
      </c>
      <c r="AF28" s="8">
        <v>30</v>
      </c>
      <c r="AG28" s="8">
        <v>31</v>
      </c>
      <c r="AH28" s="8">
        <v>32</v>
      </c>
      <c r="AI28" s="8">
        <v>33</v>
      </c>
      <c r="AJ28" s="8">
        <v>34</v>
      </c>
      <c r="AK28" s="8">
        <v>35</v>
      </c>
      <c r="AL28" s="8">
        <v>36</v>
      </c>
      <c r="AM28" s="8">
        <v>37</v>
      </c>
      <c r="AN28" s="8">
        <v>38</v>
      </c>
      <c r="AO28" s="8">
        <v>39</v>
      </c>
      <c r="AP28" s="8">
        <v>40</v>
      </c>
      <c r="AQ28" s="8">
        <v>41</v>
      </c>
      <c r="AR28" s="8">
        <v>42</v>
      </c>
      <c r="AS28" s="8">
        <v>43</v>
      </c>
      <c r="AT28" s="8">
        <v>44</v>
      </c>
      <c r="AU28" s="8">
        <v>45</v>
      </c>
      <c r="AV28" s="8">
        <v>46</v>
      </c>
      <c r="AW28" s="8">
        <v>47</v>
      </c>
      <c r="AX28" s="8">
        <v>48</v>
      </c>
      <c r="AY28" s="8">
        <v>49</v>
      </c>
      <c r="AZ28" s="8">
        <v>50</v>
      </c>
    </row>
    <row r="29" spans="1:52" s="40" customFormat="1" ht="21" x14ac:dyDescent="0.35">
      <c r="A29" s="41" t="s">
        <v>24</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row>
    <row r="30" spans="1:52" s="40" customFormat="1" ht="21" x14ac:dyDescent="0.35">
      <c r="A30" s="40" t="s">
        <v>25</v>
      </c>
      <c r="C30" s="42">
        <f>-Piano_Economico_Finanziario!C50</f>
        <v>0</v>
      </c>
      <c r="D30" s="42">
        <f>-Piano_Economico_Finanziario!D50+C30</f>
        <v>0</v>
      </c>
      <c r="E30" s="42">
        <f>D30-E50-Piano_Economico_Finanziario!E12</f>
        <v>0</v>
      </c>
      <c r="F30" s="42">
        <f>E30-F50-Piano_Economico_Finanziario!F12</f>
        <v>0</v>
      </c>
      <c r="G30" s="42">
        <f>F30-G50-Piano_Economico_Finanziario!G12</f>
        <v>0</v>
      </c>
      <c r="H30" s="42">
        <f>G30-H50-Piano_Economico_Finanziario!H12</f>
        <v>0</v>
      </c>
      <c r="I30" s="42">
        <f>H30-I50-Piano_Economico_Finanziario!I12</f>
        <v>0</v>
      </c>
      <c r="J30" s="42">
        <f>I30-J50-Piano_Economico_Finanziario!J12</f>
        <v>0</v>
      </c>
      <c r="K30" s="42">
        <f>J30-K50-Piano_Economico_Finanziario!K12</f>
        <v>0</v>
      </c>
      <c r="L30" s="42">
        <f>K30-L50-Piano_Economico_Finanziario!L12</f>
        <v>0</v>
      </c>
      <c r="M30" s="42">
        <f>L30-M50-Piano_Economico_Finanziario!M12</f>
        <v>0</v>
      </c>
      <c r="N30" s="42">
        <f>M30-N50-Piano_Economico_Finanziario!N12</f>
        <v>0</v>
      </c>
      <c r="O30" s="42">
        <f>N30-O50-Piano_Economico_Finanziario!O12</f>
        <v>0</v>
      </c>
      <c r="P30" s="42">
        <f>O30-P50-Piano_Economico_Finanziario!P12</f>
        <v>0</v>
      </c>
      <c r="Q30" s="42">
        <f>P30-Q50-Piano_Economico_Finanziario!Q12</f>
        <v>0</v>
      </c>
      <c r="R30" s="42">
        <f>Q30-R50-Piano_Economico_Finanziario!R12</f>
        <v>0</v>
      </c>
      <c r="S30" s="42">
        <f>R30-S50-Piano_Economico_Finanziario!S12</f>
        <v>0</v>
      </c>
      <c r="T30" s="42">
        <f>S30-T50-Piano_Economico_Finanziario!T12</f>
        <v>0</v>
      </c>
      <c r="U30" s="42">
        <f>T30-U50-Piano_Economico_Finanziario!U12</f>
        <v>0</v>
      </c>
      <c r="V30" s="42">
        <f>U30-V50-Piano_Economico_Finanziario!V12</f>
        <v>0</v>
      </c>
      <c r="W30" s="42">
        <f>V30-W50-Piano_Economico_Finanziario!W12</f>
        <v>0</v>
      </c>
      <c r="X30" s="42">
        <f>W30-X50-Piano_Economico_Finanziario!X12</f>
        <v>0</v>
      </c>
      <c r="Y30" s="42">
        <f>X30-Y50-Piano_Economico_Finanziario!Y12</f>
        <v>0</v>
      </c>
      <c r="Z30" s="42">
        <f>Y30-Z50-Piano_Economico_Finanziario!Z12</f>
        <v>0</v>
      </c>
      <c r="AA30" s="42">
        <f>Z30-AA50-Piano_Economico_Finanziario!AA12</f>
        <v>0</v>
      </c>
      <c r="AB30" s="42">
        <f>AA30-AB50-Piano_Economico_Finanziario!AB12</f>
        <v>0</v>
      </c>
      <c r="AC30" s="42">
        <f>AB30-AC50-Piano_Economico_Finanziario!AC12</f>
        <v>0</v>
      </c>
      <c r="AD30" s="42">
        <f>AC30-AD50-Piano_Economico_Finanziario!AD12</f>
        <v>0</v>
      </c>
      <c r="AE30" s="42">
        <f>AD30-AE50-Piano_Economico_Finanziario!AE12</f>
        <v>0</v>
      </c>
      <c r="AF30" s="42">
        <f>AE30-AF50-Piano_Economico_Finanziario!AF12</f>
        <v>0</v>
      </c>
      <c r="AG30" s="42">
        <f>AF30-AG50-Piano_Economico_Finanziario!AG12</f>
        <v>0</v>
      </c>
      <c r="AH30" s="42">
        <f>AG30-AH50-Piano_Economico_Finanziario!AH12</f>
        <v>0</v>
      </c>
      <c r="AI30" s="42">
        <f>AH30-AI50-Piano_Economico_Finanziario!AI12</f>
        <v>0</v>
      </c>
      <c r="AJ30" s="42">
        <f>AI30-AJ50-Piano_Economico_Finanziario!AJ12</f>
        <v>0</v>
      </c>
      <c r="AK30" s="42">
        <f>AJ30-AK50-Piano_Economico_Finanziario!AK12</f>
        <v>0</v>
      </c>
      <c r="AL30" s="42">
        <f>AK30-AL50-Piano_Economico_Finanziario!AL12</f>
        <v>0</v>
      </c>
      <c r="AM30" s="42">
        <f>AL30-AM50-Piano_Economico_Finanziario!AM12</f>
        <v>0</v>
      </c>
      <c r="AN30" s="42">
        <f>AM30-AN50-Piano_Economico_Finanziario!AN12</f>
        <v>0</v>
      </c>
      <c r="AO30" s="42">
        <f>AN30-AO50-Piano_Economico_Finanziario!AO12</f>
        <v>0</v>
      </c>
      <c r="AP30" s="42">
        <f>AO30-AP50-Piano_Economico_Finanziario!AP12</f>
        <v>0</v>
      </c>
      <c r="AQ30" s="42">
        <f>AP30-AQ50-Piano_Economico_Finanziario!AQ12</f>
        <v>0</v>
      </c>
      <c r="AR30" s="42">
        <f>AQ30-AR50-Piano_Economico_Finanziario!AR12</f>
        <v>0</v>
      </c>
      <c r="AS30" s="42">
        <f>AR30-AS50-Piano_Economico_Finanziario!AS12</f>
        <v>0</v>
      </c>
      <c r="AT30" s="42">
        <f>AS30-AT50-Piano_Economico_Finanziario!AT12</f>
        <v>0</v>
      </c>
      <c r="AU30" s="42">
        <f>AT30-AU50-Piano_Economico_Finanziario!AU12</f>
        <v>0</v>
      </c>
      <c r="AV30" s="42">
        <f>AU30-AV50-Piano_Economico_Finanziario!AV12</f>
        <v>0</v>
      </c>
      <c r="AW30" s="42">
        <f>AV30-AW50-Piano_Economico_Finanziario!AW12</f>
        <v>0</v>
      </c>
      <c r="AX30" s="42">
        <f>AW30-AX50-Piano_Economico_Finanziario!AX12</f>
        <v>0</v>
      </c>
      <c r="AY30" s="42">
        <f>AX30-AY50-Piano_Economico_Finanziario!AY12</f>
        <v>0</v>
      </c>
      <c r="AZ30" s="42">
        <f>AY30-AZ50-Piano_Economico_Finanziario!AZ12</f>
        <v>0</v>
      </c>
    </row>
    <row r="31" spans="1:52" s="40" customFormat="1" ht="21" x14ac:dyDescent="0.35">
      <c r="A31" s="40" t="s">
        <v>26</v>
      </c>
      <c r="C31" s="42">
        <f>Piano_Economico_Finanziario!C24</f>
        <v>0</v>
      </c>
      <c r="D31" s="42">
        <f>Piano_Economico_Finanziario!D24</f>
        <v>0</v>
      </c>
      <c r="E31" s="42">
        <f>Piano_Economico_Finanziario!E24</f>
        <v>0</v>
      </c>
      <c r="F31" s="42">
        <f>Piano_Economico_Finanziario!F24</f>
        <v>0</v>
      </c>
      <c r="G31" s="42">
        <f>Piano_Economico_Finanziario!G24</f>
        <v>0</v>
      </c>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row>
    <row r="32" spans="1:52" s="40" customFormat="1" ht="21" x14ac:dyDescent="0.35">
      <c r="A32" s="41" t="s">
        <v>27</v>
      </c>
      <c r="C32" s="43">
        <f t="shared" ref="C32:AH32" si="13">C41-C30-C31</f>
        <v>0</v>
      </c>
      <c r="D32" s="43">
        <f t="shared" si="13"/>
        <v>0</v>
      </c>
      <c r="E32" s="43">
        <f t="shared" si="13"/>
        <v>0</v>
      </c>
      <c r="F32" s="43">
        <f t="shared" si="13"/>
        <v>0</v>
      </c>
      <c r="G32" s="43">
        <f t="shared" si="13"/>
        <v>0</v>
      </c>
      <c r="H32" s="43">
        <f t="shared" si="13"/>
        <v>0</v>
      </c>
      <c r="I32" s="43">
        <f t="shared" si="13"/>
        <v>0</v>
      </c>
      <c r="J32" s="43">
        <f t="shared" si="13"/>
        <v>0</v>
      </c>
      <c r="K32" s="43">
        <f t="shared" si="13"/>
        <v>0</v>
      </c>
      <c r="L32" s="43">
        <f t="shared" si="13"/>
        <v>0</v>
      </c>
      <c r="M32" s="43">
        <f t="shared" si="13"/>
        <v>0</v>
      </c>
      <c r="N32" s="43">
        <f t="shared" si="13"/>
        <v>0</v>
      </c>
      <c r="O32" s="43">
        <f t="shared" si="13"/>
        <v>0</v>
      </c>
      <c r="P32" s="43">
        <f t="shared" si="13"/>
        <v>0</v>
      </c>
      <c r="Q32" s="43">
        <f t="shared" si="13"/>
        <v>0</v>
      </c>
      <c r="R32" s="43">
        <f t="shared" si="13"/>
        <v>0</v>
      </c>
      <c r="S32" s="43">
        <f t="shared" si="13"/>
        <v>0</v>
      </c>
      <c r="T32" s="43">
        <f t="shared" si="13"/>
        <v>0</v>
      </c>
      <c r="U32" s="43">
        <f t="shared" si="13"/>
        <v>0</v>
      </c>
      <c r="V32" s="43">
        <f t="shared" si="13"/>
        <v>0</v>
      </c>
      <c r="W32" s="43">
        <f t="shared" si="13"/>
        <v>0</v>
      </c>
      <c r="X32" s="43">
        <f t="shared" si="13"/>
        <v>0</v>
      </c>
      <c r="Y32" s="43">
        <f t="shared" si="13"/>
        <v>0</v>
      </c>
      <c r="Z32" s="43">
        <f t="shared" si="13"/>
        <v>0</v>
      </c>
      <c r="AA32" s="43">
        <f t="shared" si="13"/>
        <v>0</v>
      </c>
      <c r="AB32" s="43">
        <f t="shared" si="13"/>
        <v>0</v>
      </c>
      <c r="AC32" s="43">
        <f t="shared" si="13"/>
        <v>0</v>
      </c>
      <c r="AD32" s="43">
        <f t="shared" si="13"/>
        <v>0</v>
      </c>
      <c r="AE32" s="43">
        <f t="shared" si="13"/>
        <v>0</v>
      </c>
      <c r="AF32" s="43">
        <f t="shared" si="13"/>
        <v>0</v>
      </c>
      <c r="AG32" s="43">
        <f t="shared" si="13"/>
        <v>0</v>
      </c>
      <c r="AH32" s="43">
        <f t="shared" si="13"/>
        <v>0</v>
      </c>
      <c r="AI32" s="43">
        <f t="shared" ref="AI32:BN32" si="14">AI41-AI30-AI31</f>
        <v>0</v>
      </c>
      <c r="AJ32" s="43">
        <f t="shared" si="14"/>
        <v>0</v>
      </c>
      <c r="AK32" s="43">
        <f t="shared" si="14"/>
        <v>0</v>
      </c>
      <c r="AL32" s="43">
        <f t="shared" si="14"/>
        <v>0</v>
      </c>
      <c r="AM32" s="43">
        <f t="shared" si="14"/>
        <v>0</v>
      </c>
      <c r="AN32" s="43">
        <f t="shared" si="14"/>
        <v>0</v>
      </c>
      <c r="AO32" s="43">
        <f t="shared" si="14"/>
        <v>0</v>
      </c>
      <c r="AP32" s="43">
        <f t="shared" si="14"/>
        <v>0</v>
      </c>
      <c r="AQ32" s="43">
        <f t="shared" si="14"/>
        <v>0</v>
      </c>
      <c r="AR32" s="43">
        <f t="shared" si="14"/>
        <v>0</v>
      </c>
      <c r="AS32" s="43">
        <f t="shared" si="14"/>
        <v>0</v>
      </c>
      <c r="AT32" s="43">
        <f t="shared" si="14"/>
        <v>0</v>
      </c>
      <c r="AU32" s="43">
        <f t="shared" si="14"/>
        <v>0</v>
      </c>
      <c r="AV32" s="43">
        <f t="shared" si="14"/>
        <v>0</v>
      </c>
      <c r="AW32" s="43">
        <f t="shared" si="14"/>
        <v>0</v>
      </c>
      <c r="AX32" s="43">
        <f t="shared" si="14"/>
        <v>0</v>
      </c>
      <c r="AY32" s="43">
        <f t="shared" si="14"/>
        <v>0</v>
      </c>
      <c r="AZ32" s="43">
        <f t="shared" si="14"/>
        <v>0</v>
      </c>
    </row>
    <row r="33" spans="1:52" s="40" customFormat="1" ht="21" x14ac:dyDescent="0.35">
      <c r="A33" s="18" t="s">
        <v>28</v>
      </c>
      <c r="C33" s="44">
        <f t="shared" ref="C33:AH33" si="15">SUM(C30:C32)</f>
        <v>0</v>
      </c>
      <c r="D33" s="44">
        <f t="shared" si="15"/>
        <v>0</v>
      </c>
      <c r="E33" s="44">
        <f t="shared" si="15"/>
        <v>0</v>
      </c>
      <c r="F33" s="44">
        <f t="shared" si="15"/>
        <v>0</v>
      </c>
      <c r="G33" s="44">
        <f t="shared" si="15"/>
        <v>0</v>
      </c>
      <c r="H33" s="44">
        <f t="shared" si="15"/>
        <v>0</v>
      </c>
      <c r="I33" s="44">
        <f t="shared" si="15"/>
        <v>0</v>
      </c>
      <c r="J33" s="44">
        <f t="shared" si="15"/>
        <v>0</v>
      </c>
      <c r="K33" s="44">
        <f t="shared" si="15"/>
        <v>0</v>
      </c>
      <c r="L33" s="44">
        <f t="shared" si="15"/>
        <v>0</v>
      </c>
      <c r="M33" s="44">
        <f t="shared" si="15"/>
        <v>0</v>
      </c>
      <c r="N33" s="44">
        <f t="shared" si="15"/>
        <v>0</v>
      </c>
      <c r="O33" s="44">
        <f t="shared" si="15"/>
        <v>0</v>
      </c>
      <c r="P33" s="44">
        <f t="shared" si="15"/>
        <v>0</v>
      </c>
      <c r="Q33" s="44">
        <f t="shared" si="15"/>
        <v>0</v>
      </c>
      <c r="R33" s="44">
        <f t="shared" si="15"/>
        <v>0</v>
      </c>
      <c r="S33" s="44">
        <f t="shared" si="15"/>
        <v>0</v>
      </c>
      <c r="T33" s="44">
        <f t="shared" si="15"/>
        <v>0</v>
      </c>
      <c r="U33" s="44">
        <f t="shared" si="15"/>
        <v>0</v>
      </c>
      <c r="V33" s="44">
        <f t="shared" si="15"/>
        <v>0</v>
      </c>
      <c r="W33" s="44">
        <f t="shared" si="15"/>
        <v>0</v>
      </c>
      <c r="X33" s="44">
        <f t="shared" si="15"/>
        <v>0</v>
      </c>
      <c r="Y33" s="44">
        <f t="shared" si="15"/>
        <v>0</v>
      </c>
      <c r="Z33" s="44">
        <f t="shared" si="15"/>
        <v>0</v>
      </c>
      <c r="AA33" s="44">
        <f t="shared" si="15"/>
        <v>0</v>
      </c>
      <c r="AB33" s="44">
        <f t="shared" si="15"/>
        <v>0</v>
      </c>
      <c r="AC33" s="44">
        <f t="shared" si="15"/>
        <v>0</v>
      </c>
      <c r="AD33" s="44">
        <f t="shared" si="15"/>
        <v>0</v>
      </c>
      <c r="AE33" s="44">
        <f t="shared" si="15"/>
        <v>0</v>
      </c>
      <c r="AF33" s="44">
        <f t="shared" si="15"/>
        <v>0</v>
      </c>
      <c r="AG33" s="44">
        <f t="shared" si="15"/>
        <v>0</v>
      </c>
      <c r="AH33" s="44">
        <f t="shared" si="15"/>
        <v>0</v>
      </c>
      <c r="AI33" s="44">
        <f t="shared" ref="AI33:BN33" si="16">SUM(AI30:AI32)</f>
        <v>0</v>
      </c>
      <c r="AJ33" s="44">
        <f t="shared" si="16"/>
        <v>0</v>
      </c>
      <c r="AK33" s="44">
        <f t="shared" si="16"/>
        <v>0</v>
      </c>
      <c r="AL33" s="44">
        <f t="shared" si="16"/>
        <v>0</v>
      </c>
      <c r="AM33" s="44">
        <f t="shared" si="16"/>
        <v>0</v>
      </c>
      <c r="AN33" s="44">
        <f t="shared" si="16"/>
        <v>0</v>
      </c>
      <c r="AO33" s="44">
        <f t="shared" si="16"/>
        <v>0</v>
      </c>
      <c r="AP33" s="44">
        <f t="shared" si="16"/>
        <v>0</v>
      </c>
      <c r="AQ33" s="44">
        <f t="shared" si="16"/>
        <v>0</v>
      </c>
      <c r="AR33" s="44">
        <f t="shared" si="16"/>
        <v>0</v>
      </c>
      <c r="AS33" s="44">
        <f t="shared" si="16"/>
        <v>0</v>
      </c>
      <c r="AT33" s="44">
        <f t="shared" si="16"/>
        <v>0</v>
      </c>
      <c r="AU33" s="44">
        <f t="shared" si="16"/>
        <v>0</v>
      </c>
      <c r="AV33" s="44">
        <f t="shared" si="16"/>
        <v>0</v>
      </c>
      <c r="AW33" s="44">
        <f t="shared" si="16"/>
        <v>0</v>
      </c>
      <c r="AX33" s="44">
        <f t="shared" si="16"/>
        <v>0</v>
      </c>
      <c r="AY33" s="44">
        <f t="shared" si="16"/>
        <v>0</v>
      </c>
      <c r="AZ33" s="44">
        <f t="shared" si="16"/>
        <v>0</v>
      </c>
    </row>
    <row r="34" spans="1:52" s="40" customFormat="1" ht="21" x14ac:dyDescent="0.35">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row>
    <row r="35" spans="1:52" s="40" customFormat="1" ht="21" x14ac:dyDescent="0.35">
      <c r="A35" s="41" t="s">
        <v>29</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row>
    <row r="36" spans="1:52" s="40" customFormat="1" ht="21" x14ac:dyDescent="0.35">
      <c r="A36" s="40" t="s">
        <v>30</v>
      </c>
      <c r="C36" s="42">
        <f>Piano_Economico_Finanziario!C54</f>
        <v>0</v>
      </c>
      <c r="D36" s="42">
        <f>Piano_Economico_Finanziario!D54</f>
        <v>0</v>
      </c>
      <c r="E36" s="42">
        <f>C36</f>
        <v>0</v>
      </c>
      <c r="F36" s="42">
        <f t="shared" ref="F36:AZ36" si="17">E36</f>
        <v>0</v>
      </c>
      <c r="G36" s="42">
        <f t="shared" si="17"/>
        <v>0</v>
      </c>
      <c r="H36" s="42">
        <f t="shared" si="17"/>
        <v>0</v>
      </c>
      <c r="I36" s="42">
        <f t="shared" si="17"/>
        <v>0</v>
      </c>
      <c r="J36" s="42">
        <f t="shared" si="17"/>
        <v>0</v>
      </c>
      <c r="K36" s="42">
        <f t="shared" si="17"/>
        <v>0</v>
      </c>
      <c r="L36" s="42">
        <f t="shared" si="17"/>
        <v>0</v>
      </c>
      <c r="M36" s="42">
        <f t="shared" si="17"/>
        <v>0</v>
      </c>
      <c r="N36" s="42">
        <f t="shared" si="17"/>
        <v>0</v>
      </c>
      <c r="O36" s="42">
        <f t="shared" si="17"/>
        <v>0</v>
      </c>
      <c r="P36" s="42">
        <f t="shared" si="17"/>
        <v>0</v>
      </c>
      <c r="Q36" s="42">
        <f t="shared" si="17"/>
        <v>0</v>
      </c>
      <c r="R36" s="42">
        <f t="shared" si="17"/>
        <v>0</v>
      </c>
      <c r="S36" s="42">
        <f t="shared" si="17"/>
        <v>0</v>
      </c>
      <c r="T36" s="42">
        <f t="shared" si="17"/>
        <v>0</v>
      </c>
      <c r="U36" s="42">
        <f t="shared" si="17"/>
        <v>0</v>
      </c>
      <c r="V36" s="42">
        <f t="shared" si="17"/>
        <v>0</v>
      </c>
      <c r="W36" s="42">
        <f t="shared" si="17"/>
        <v>0</v>
      </c>
      <c r="X36" s="42">
        <f t="shared" si="17"/>
        <v>0</v>
      </c>
      <c r="Y36" s="42">
        <f t="shared" si="17"/>
        <v>0</v>
      </c>
      <c r="Z36" s="42">
        <f t="shared" si="17"/>
        <v>0</v>
      </c>
      <c r="AA36" s="42">
        <f t="shared" si="17"/>
        <v>0</v>
      </c>
      <c r="AB36" s="42">
        <f t="shared" si="17"/>
        <v>0</v>
      </c>
      <c r="AC36" s="42">
        <f t="shared" si="17"/>
        <v>0</v>
      </c>
      <c r="AD36" s="42">
        <f t="shared" si="17"/>
        <v>0</v>
      </c>
      <c r="AE36" s="42">
        <f t="shared" si="17"/>
        <v>0</v>
      </c>
      <c r="AF36" s="42">
        <f t="shared" si="17"/>
        <v>0</v>
      </c>
      <c r="AG36" s="42">
        <f t="shared" si="17"/>
        <v>0</v>
      </c>
      <c r="AH36" s="42">
        <f t="shared" si="17"/>
        <v>0</v>
      </c>
      <c r="AI36" s="42">
        <f t="shared" si="17"/>
        <v>0</v>
      </c>
      <c r="AJ36" s="42">
        <f t="shared" si="17"/>
        <v>0</v>
      </c>
      <c r="AK36" s="42">
        <f t="shared" si="17"/>
        <v>0</v>
      </c>
      <c r="AL36" s="42">
        <f t="shared" si="17"/>
        <v>0</v>
      </c>
      <c r="AM36" s="42">
        <f t="shared" si="17"/>
        <v>0</v>
      </c>
      <c r="AN36" s="42">
        <f t="shared" si="17"/>
        <v>0</v>
      </c>
      <c r="AO36" s="42">
        <f t="shared" si="17"/>
        <v>0</v>
      </c>
      <c r="AP36" s="42">
        <f t="shared" si="17"/>
        <v>0</v>
      </c>
      <c r="AQ36" s="42">
        <f t="shared" si="17"/>
        <v>0</v>
      </c>
      <c r="AR36" s="42">
        <f t="shared" si="17"/>
        <v>0</v>
      </c>
      <c r="AS36" s="42">
        <f t="shared" si="17"/>
        <v>0</v>
      </c>
      <c r="AT36" s="42">
        <f t="shared" si="17"/>
        <v>0</v>
      </c>
      <c r="AU36" s="42">
        <f t="shared" si="17"/>
        <v>0</v>
      </c>
      <c r="AV36" s="42">
        <f t="shared" si="17"/>
        <v>0</v>
      </c>
      <c r="AW36" s="42">
        <f t="shared" si="17"/>
        <v>0</v>
      </c>
      <c r="AX36" s="42">
        <f t="shared" si="17"/>
        <v>0</v>
      </c>
      <c r="AY36" s="42">
        <f t="shared" si="17"/>
        <v>0</v>
      </c>
      <c r="AZ36" s="42">
        <f t="shared" si="17"/>
        <v>0</v>
      </c>
    </row>
    <row r="37" spans="1:52" s="40" customFormat="1" ht="21" x14ac:dyDescent="0.35">
      <c r="A37" s="40" t="s">
        <v>31</v>
      </c>
      <c r="C37" s="42">
        <f>Piano_Economico_Finanziario!C56</f>
        <v>0</v>
      </c>
      <c r="D37" s="42">
        <f>Piano_Economico_Finanziario!D56</f>
        <v>0</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row>
    <row r="38" spans="1:52" s="40" customFormat="1" ht="21" x14ac:dyDescent="0.35">
      <c r="A38" s="40" t="s">
        <v>32</v>
      </c>
      <c r="C38" s="42">
        <f>Piano_Economico_Finanziario!C19</f>
        <v>0</v>
      </c>
      <c r="D38" s="42">
        <f>Piano_Economico_Finanziario!D19</f>
        <v>0</v>
      </c>
      <c r="E38" s="42">
        <f>Piano_Economico_Finanziario!E19+C38</f>
        <v>0</v>
      </c>
      <c r="F38" s="42">
        <f>Piano_Economico_Finanziario!F19+E38</f>
        <v>0</v>
      </c>
      <c r="G38" s="42">
        <f>Piano_Economico_Finanziario!G19+F38</f>
        <v>0</v>
      </c>
      <c r="H38" s="42">
        <f>Piano_Economico_Finanziario!H19+G38</f>
        <v>0</v>
      </c>
      <c r="I38" s="42">
        <f>Piano_Economico_Finanziario!I19+H38</f>
        <v>0</v>
      </c>
      <c r="J38" s="42">
        <f>Piano_Economico_Finanziario!J19+I38</f>
        <v>0</v>
      </c>
      <c r="K38" s="42">
        <f>Piano_Economico_Finanziario!K19+J38</f>
        <v>0</v>
      </c>
      <c r="L38" s="42">
        <f>Piano_Economico_Finanziario!L19+K38</f>
        <v>0</v>
      </c>
      <c r="M38" s="42">
        <f>Piano_Economico_Finanziario!M19+L38</f>
        <v>0</v>
      </c>
      <c r="N38" s="42">
        <f>Piano_Economico_Finanziario!N19+M38</f>
        <v>0</v>
      </c>
      <c r="O38" s="42">
        <f>Piano_Economico_Finanziario!O19+N38</f>
        <v>0</v>
      </c>
      <c r="P38" s="42">
        <f>Piano_Economico_Finanziario!P19+O38</f>
        <v>0</v>
      </c>
      <c r="Q38" s="42">
        <f>Piano_Economico_Finanziario!Q19+P38</f>
        <v>0</v>
      </c>
      <c r="R38" s="42">
        <f>Piano_Economico_Finanziario!R19+Q38</f>
        <v>0</v>
      </c>
      <c r="S38" s="42">
        <f>Piano_Economico_Finanziario!S19+R38</f>
        <v>0</v>
      </c>
      <c r="T38" s="42">
        <f>Piano_Economico_Finanziario!T19+S38</f>
        <v>0</v>
      </c>
      <c r="U38" s="42">
        <f>Piano_Economico_Finanziario!U19+T38</f>
        <v>0</v>
      </c>
      <c r="V38" s="42">
        <f>Piano_Economico_Finanziario!V19+U38</f>
        <v>0</v>
      </c>
      <c r="W38" s="42">
        <f>Piano_Economico_Finanziario!W19+V38</f>
        <v>0</v>
      </c>
      <c r="X38" s="42">
        <f>Piano_Economico_Finanziario!X19+W38</f>
        <v>0</v>
      </c>
      <c r="Y38" s="42">
        <f>Piano_Economico_Finanziario!Y19+X38</f>
        <v>0</v>
      </c>
      <c r="Z38" s="42">
        <f>Piano_Economico_Finanziario!Z19+Y38</f>
        <v>0</v>
      </c>
      <c r="AA38" s="42">
        <f>Piano_Economico_Finanziario!AA19+Z38</f>
        <v>0</v>
      </c>
      <c r="AB38" s="42">
        <f>Piano_Economico_Finanziario!AB19+AA38</f>
        <v>0</v>
      </c>
      <c r="AC38" s="42">
        <f>Piano_Economico_Finanziario!AC19+AB38</f>
        <v>0</v>
      </c>
      <c r="AD38" s="42">
        <f>Piano_Economico_Finanziario!AD19+AC38</f>
        <v>0</v>
      </c>
      <c r="AE38" s="42">
        <f>Piano_Economico_Finanziario!AE19+AD38</f>
        <v>0</v>
      </c>
      <c r="AF38" s="42">
        <f>Piano_Economico_Finanziario!AF19+AE38</f>
        <v>0</v>
      </c>
      <c r="AG38" s="42">
        <f>Piano_Economico_Finanziario!AG19+AF38</f>
        <v>0</v>
      </c>
      <c r="AH38" s="42">
        <f>Piano_Economico_Finanziario!AH19+AG38</f>
        <v>0</v>
      </c>
      <c r="AI38" s="42">
        <f>Piano_Economico_Finanziario!AI19+AH38</f>
        <v>0</v>
      </c>
      <c r="AJ38" s="42">
        <f>Piano_Economico_Finanziario!AJ19+AI38</f>
        <v>0</v>
      </c>
      <c r="AK38" s="42">
        <f>Piano_Economico_Finanziario!AK19+AJ38</f>
        <v>0</v>
      </c>
      <c r="AL38" s="42">
        <f>Piano_Economico_Finanziario!AL19+AK38</f>
        <v>0</v>
      </c>
      <c r="AM38" s="42">
        <f>Piano_Economico_Finanziario!AM19+AL38</f>
        <v>0</v>
      </c>
      <c r="AN38" s="42">
        <f>Piano_Economico_Finanziario!AN19+AM38</f>
        <v>0</v>
      </c>
      <c r="AO38" s="42">
        <f>Piano_Economico_Finanziario!AO19+AN38</f>
        <v>0</v>
      </c>
      <c r="AP38" s="42">
        <f>Piano_Economico_Finanziario!AP19+AO38</f>
        <v>0</v>
      </c>
      <c r="AQ38" s="42">
        <f>Piano_Economico_Finanziario!AQ19+AP38</f>
        <v>0</v>
      </c>
      <c r="AR38" s="42">
        <f>Piano_Economico_Finanziario!AR19+AQ38</f>
        <v>0</v>
      </c>
      <c r="AS38" s="42">
        <f>Piano_Economico_Finanziario!AS19+AR38</f>
        <v>0</v>
      </c>
      <c r="AT38" s="42">
        <f>Piano_Economico_Finanziario!AT19+AS38</f>
        <v>0</v>
      </c>
      <c r="AU38" s="42">
        <f>Piano_Economico_Finanziario!AU19+AT38</f>
        <v>0</v>
      </c>
      <c r="AV38" s="42">
        <f>Piano_Economico_Finanziario!AV19+AU38</f>
        <v>0</v>
      </c>
      <c r="AW38" s="42">
        <f>Piano_Economico_Finanziario!AW19+AV38</f>
        <v>0</v>
      </c>
      <c r="AX38" s="42">
        <f>Piano_Economico_Finanziario!AX19+AW38</f>
        <v>0</v>
      </c>
      <c r="AY38" s="42">
        <f>Piano_Economico_Finanziario!AY19+AX38</f>
        <v>0</v>
      </c>
      <c r="AZ38" s="42">
        <f>Piano_Economico_Finanziario!AZ19+AY38</f>
        <v>0</v>
      </c>
    </row>
    <row r="39" spans="1:52" s="40" customFormat="1" ht="21" x14ac:dyDescent="0.35">
      <c r="A39" s="40" t="s">
        <v>33</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row>
    <row r="40" spans="1:52" s="40" customFormat="1" ht="21" x14ac:dyDescent="0.35">
      <c r="A40" s="40" t="s">
        <v>34</v>
      </c>
      <c r="C40" s="42">
        <f>-Piano_Economico_Finanziario!C88</f>
        <v>0</v>
      </c>
      <c r="D40" s="42">
        <f>-Piano_Economico_Finanziario!D88</f>
        <v>0</v>
      </c>
      <c r="E40" s="42">
        <f>-Piano_Economico_Finanziario!E88</f>
        <v>0</v>
      </c>
      <c r="F40" s="42">
        <f>-Piano_Economico_Finanziario!F88</f>
        <v>0</v>
      </c>
      <c r="G40" s="42">
        <f>-Piano_Economico_Finanziario!G88</f>
        <v>0</v>
      </c>
      <c r="H40" s="42">
        <f>-Piano_Economico_Finanziario!H88</f>
        <v>0</v>
      </c>
      <c r="I40" s="42">
        <f>-Piano_Economico_Finanziario!I88</f>
        <v>0</v>
      </c>
      <c r="J40" s="42">
        <f>-Piano_Economico_Finanziario!J88</f>
        <v>0</v>
      </c>
      <c r="K40" s="42">
        <f>-Piano_Economico_Finanziario!K88</f>
        <v>0</v>
      </c>
      <c r="L40" s="42">
        <f>-Piano_Economico_Finanziario!L88</f>
        <v>0</v>
      </c>
      <c r="M40" s="42">
        <f>-Piano_Economico_Finanziario!M88</f>
        <v>0</v>
      </c>
      <c r="N40" s="42">
        <f>-Piano_Economico_Finanziario!N88</f>
        <v>0</v>
      </c>
      <c r="O40" s="42">
        <f>-Piano_Economico_Finanziario!O88</f>
        <v>0</v>
      </c>
      <c r="P40" s="42">
        <f>-Piano_Economico_Finanziario!P88</f>
        <v>0</v>
      </c>
      <c r="Q40" s="42">
        <f>-Piano_Economico_Finanziario!Q88</f>
        <v>0</v>
      </c>
      <c r="R40" s="42">
        <f>-Piano_Economico_Finanziario!R88</f>
        <v>0</v>
      </c>
      <c r="S40" s="42">
        <f>-Piano_Economico_Finanziario!S88</f>
        <v>0</v>
      </c>
      <c r="T40" s="42">
        <f>-Piano_Economico_Finanziario!T88</f>
        <v>0</v>
      </c>
      <c r="U40" s="42">
        <f>-Piano_Economico_Finanziario!U88</f>
        <v>0</v>
      </c>
      <c r="V40" s="42">
        <f>-Piano_Economico_Finanziario!V88</f>
        <v>0</v>
      </c>
      <c r="W40" s="42">
        <f>-Piano_Economico_Finanziario!W88</f>
        <v>0</v>
      </c>
      <c r="X40" s="42">
        <f>-Piano_Economico_Finanziario!X88</f>
        <v>0</v>
      </c>
      <c r="Y40" s="42">
        <f>-Piano_Economico_Finanziario!Y88</f>
        <v>0</v>
      </c>
      <c r="Z40" s="42">
        <f>-Piano_Economico_Finanziario!Z88</f>
        <v>0</v>
      </c>
      <c r="AA40" s="42">
        <f>-Piano_Economico_Finanziario!AA88</f>
        <v>0</v>
      </c>
      <c r="AB40" s="42">
        <f>-Piano_Economico_Finanziario!AB88</f>
        <v>0</v>
      </c>
      <c r="AC40" s="42">
        <f>-Piano_Economico_Finanziario!AC88</f>
        <v>0</v>
      </c>
      <c r="AD40" s="42">
        <f>-Piano_Economico_Finanziario!AD88</f>
        <v>0</v>
      </c>
      <c r="AE40" s="42">
        <f>-Piano_Economico_Finanziario!AE88</f>
        <v>0</v>
      </c>
      <c r="AF40" s="42">
        <f>-Piano_Economico_Finanziario!AF88</f>
        <v>0</v>
      </c>
      <c r="AG40" s="42">
        <f>-Piano_Economico_Finanziario!AG88</f>
        <v>0</v>
      </c>
      <c r="AH40" s="42">
        <f>-Piano_Economico_Finanziario!AH88</f>
        <v>0</v>
      </c>
      <c r="AI40" s="42">
        <f>-Piano_Economico_Finanziario!AI88</f>
        <v>0</v>
      </c>
      <c r="AJ40" s="42">
        <f>-Piano_Economico_Finanziario!AJ88</f>
        <v>0</v>
      </c>
      <c r="AK40" s="42">
        <f>-Piano_Economico_Finanziario!AK88</f>
        <v>0</v>
      </c>
      <c r="AL40" s="42">
        <f>-Piano_Economico_Finanziario!AL88</f>
        <v>0</v>
      </c>
      <c r="AM40" s="42">
        <f>-Piano_Economico_Finanziario!AM88</f>
        <v>0</v>
      </c>
      <c r="AN40" s="42">
        <f>-Piano_Economico_Finanziario!AN88</f>
        <v>0</v>
      </c>
      <c r="AO40" s="42">
        <f>-Piano_Economico_Finanziario!AO88</f>
        <v>0</v>
      </c>
      <c r="AP40" s="42">
        <f>-Piano_Economico_Finanziario!AP88</f>
        <v>0</v>
      </c>
      <c r="AQ40" s="42">
        <f>-Piano_Economico_Finanziario!AQ88</f>
        <v>0</v>
      </c>
      <c r="AR40" s="42">
        <f>-Piano_Economico_Finanziario!AR88</f>
        <v>0</v>
      </c>
      <c r="AS40" s="42">
        <f>-Piano_Economico_Finanziario!AS88</f>
        <v>0</v>
      </c>
      <c r="AT40" s="42">
        <f>-Piano_Economico_Finanziario!AT88</f>
        <v>0</v>
      </c>
      <c r="AU40" s="42">
        <f>-Piano_Economico_Finanziario!AU88</f>
        <v>0</v>
      </c>
      <c r="AV40" s="42">
        <f>-Piano_Economico_Finanziario!AV88</f>
        <v>0</v>
      </c>
      <c r="AW40" s="42">
        <f>-Piano_Economico_Finanziario!AW88</f>
        <v>0</v>
      </c>
      <c r="AX40" s="42">
        <f>-Piano_Economico_Finanziario!AX88</f>
        <v>0</v>
      </c>
      <c r="AY40" s="42">
        <f>-Piano_Economico_Finanziario!AY88</f>
        <v>0</v>
      </c>
      <c r="AZ40" s="42">
        <f>-Piano_Economico_Finanziario!AZ88</f>
        <v>0</v>
      </c>
    </row>
    <row r="41" spans="1:52" s="40" customFormat="1" ht="21" x14ac:dyDescent="0.35">
      <c r="A41" s="18" t="s">
        <v>35</v>
      </c>
      <c r="C41" s="44">
        <f t="shared" ref="C41:AH41" si="18">SUM(C36:C40)</f>
        <v>0</v>
      </c>
      <c r="D41" s="44">
        <f t="shared" si="18"/>
        <v>0</v>
      </c>
      <c r="E41" s="44">
        <f t="shared" si="18"/>
        <v>0</v>
      </c>
      <c r="F41" s="44">
        <f t="shared" si="18"/>
        <v>0</v>
      </c>
      <c r="G41" s="44">
        <f t="shared" si="18"/>
        <v>0</v>
      </c>
      <c r="H41" s="44">
        <f t="shared" si="18"/>
        <v>0</v>
      </c>
      <c r="I41" s="44">
        <f t="shared" si="18"/>
        <v>0</v>
      </c>
      <c r="J41" s="44">
        <f t="shared" si="18"/>
        <v>0</v>
      </c>
      <c r="K41" s="44">
        <f t="shared" si="18"/>
        <v>0</v>
      </c>
      <c r="L41" s="44">
        <f t="shared" si="18"/>
        <v>0</v>
      </c>
      <c r="M41" s="44">
        <f t="shared" si="18"/>
        <v>0</v>
      </c>
      <c r="N41" s="44">
        <f t="shared" si="18"/>
        <v>0</v>
      </c>
      <c r="O41" s="44">
        <f t="shared" si="18"/>
        <v>0</v>
      </c>
      <c r="P41" s="44">
        <f t="shared" si="18"/>
        <v>0</v>
      </c>
      <c r="Q41" s="44">
        <f t="shared" si="18"/>
        <v>0</v>
      </c>
      <c r="R41" s="44">
        <f t="shared" si="18"/>
        <v>0</v>
      </c>
      <c r="S41" s="44">
        <f t="shared" si="18"/>
        <v>0</v>
      </c>
      <c r="T41" s="44">
        <f t="shared" si="18"/>
        <v>0</v>
      </c>
      <c r="U41" s="44">
        <f t="shared" si="18"/>
        <v>0</v>
      </c>
      <c r="V41" s="44">
        <f t="shared" si="18"/>
        <v>0</v>
      </c>
      <c r="W41" s="44">
        <f t="shared" si="18"/>
        <v>0</v>
      </c>
      <c r="X41" s="44">
        <f t="shared" si="18"/>
        <v>0</v>
      </c>
      <c r="Y41" s="44">
        <f t="shared" si="18"/>
        <v>0</v>
      </c>
      <c r="Z41" s="44">
        <f t="shared" si="18"/>
        <v>0</v>
      </c>
      <c r="AA41" s="44">
        <f t="shared" si="18"/>
        <v>0</v>
      </c>
      <c r="AB41" s="44">
        <f t="shared" si="18"/>
        <v>0</v>
      </c>
      <c r="AC41" s="44">
        <f t="shared" si="18"/>
        <v>0</v>
      </c>
      <c r="AD41" s="44">
        <f t="shared" si="18"/>
        <v>0</v>
      </c>
      <c r="AE41" s="44">
        <f t="shared" si="18"/>
        <v>0</v>
      </c>
      <c r="AF41" s="44">
        <f t="shared" si="18"/>
        <v>0</v>
      </c>
      <c r="AG41" s="44">
        <f t="shared" si="18"/>
        <v>0</v>
      </c>
      <c r="AH41" s="44">
        <f t="shared" si="18"/>
        <v>0</v>
      </c>
      <c r="AI41" s="44">
        <f t="shared" ref="AI41:BN41" si="19">SUM(AI36:AI40)</f>
        <v>0</v>
      </c>
      <c r="AJ41" s="44">
        <f t="shared" si="19"/>
        <v>0</v>
      </c>
      <c r="AK41" s="44">
        <f t="shared" si="19"/>
        <v>0</v>
      </c>
      <c r="AL41" s="44">
        <f t="shared" si="19"/>
        <v>0</v>
      </c>
      <c r="AM41" s="44">
        <f t="shared" si="19"/>
        <v>0</v>
      </c>
      <c r="AN41" s="44">
        <f t="shared" si="19"/>
        <v>0</v>
      </c>
      <c r="AO41" s="44">
        <f t="shared" si="19"/>
        <v>0</v>
      </c>
      <c r="AP41" s="44">
        <f t="shared" si="19"/>
        <v>0</v>
      </c>
      <c r="AQ41" s="44">
        <f t="shared" si="19"/>
        <v>0</v>
      </c>
      <c r="AR41" s="44">
        <f t="shared" si="19"/>
        <v>0</v>
      </c>
      <c r="AS41" s="44">
        <f t="shared" si="19"/>
        <v>0</v>
      </c>
      <c r="AT41" s="44">
        <f t="shared" si="19"/>
        <v>0</v>
      </c>
      <c r="AU41" s="44">
        <f t="shared" si="19"/>
        <v>0</v>
      </c>
      <c r="AV41" s="44">
        <f t="shared" si="19"/>
        <v>0</v>
      </c>
      <c r="AW41" s="44">
        <f t="shared" si="19"/>
        <v>0</v>
      </c>
      <c r="AX41" s="44">
        <f t="shared" si="19"/>
        <v>0</v>
      </c>
      <c r="AY41" s="44">
        <f t="shared" si="19"/>
        <v>0</v>
      </c>
      <c r="AZ41" s="44">
        <f t="shared" si="19"/>
        <v>0</v>
      </c>
    </row>
    <row r="42" spans="1:52" ht="18" customHeight="1" x14ac:dyDescent="0.25">
      <c r="A42" s="9"/>
      <c r="B42" s="9"/>
      <c r="C42" s="36"/>
      <c r="D42" s="36"/>
      <c r="E42" s="36"/>
      <c r="F42" s="36"/>
      <c r="G42" s="10"/>
      <c r="H42" s="10"/>
      <c r="I42" s="10"/>
      <c r="J42" s="10"/>
      <c r="K42" s="10"/>
    </row>
    <row r="43" spans="1:52" ht="18" customHeight="1" x14ac:dyDescent="0.25">
      <c r="C43" s="7"/>
      <c r="D43" s="7"/>
      <c r="E43" s="7"/>
      <c r="K43" s="7"/>
    </row>
    <row r="45" spans="1:52" ht="36.75" customHeight="1" thickBot="1" x14ac:dyDescent="0.3">
      <c r="A45" s="47" t="s">
        <v>36</v>
      </c>
      <c r="B45" s="48" t="s">
        <v>5</v>
      </c>
      <c r="C45" s="49">
        <f>C1</f>
        <v>1</v>
      </c>
      <c r="D45" s="49">
        <v>2</v>
      </c>
      <c r="E45" s="49">
        <f t="shared" ref="E45:AZ45" si="20">E1</f>
        <v>3</v>
      </c>
      <c r="F45" s="49">
        <f t="shared" si="20"/>
        <v>4</v>
      </c>
      <c r="G45" s="49">
        <f t="shared" si="20"/>
        <v>5</v>
      </c>
      <c r="H45" s="49">
        <f t="shared" si="20"/>
        <v>6</v>
      </c>
      <c r="I45" s="49">
        <f t="shared" si="20"/>
        <v>7</v>
      </c>
      <c r="J45" s="49">
        <f t="shared" si="20"/>
        <v>8</v>
      </c>
      <c r="K45" s="49">
        <f t="shared" si="20"/>
        <v>9</v>
      </c>
      <c r="L45" s="49">
        <f t="shared" si="20"/>
        <v>10</v>
      </c>
      <c r="M45" s="49">
        <f t="shared" si="20"/>
        <v>11</v>
      </c>
      <c r="N45" s="49">
        <f t="shared" si="20"/>
        <v>12</v>
      </c>
      <c r="O45" s="49">
        <f t="shared" si="20"/>
        <v>13</v>
      </c>
      <c r="P45" s="49">
        <f t="shared" si="20"/>
        <v>14</v>
      </c>
      <c r="Q45" s="49">
        <f t="shared" si="20"/>
        <v>15</v>
      </c>
      <c r="R45" s="49">
        <f t="shared" si="20"/>
        <v>16</v>
      </c>
      <c r="S45" s="49">
        <f t="shared" si="20"/>
        <v>17</v>
      </c>
      <c r="T45" s="49">
        <f t="shared" si="20"/>
        <v>18</v>
      </c>
      <c r="U45" s="49">
        <f t="shared" si="20"/>
        <v>19</v>
      </c>
      <c r="V45" s="49">
        <f t="shared" si="20"/>
        <v>20</v>
      </c>
      <c r="W45" s="49">
        <f t="shared" si="20"/>
        <v>21</v>
      </c>
      <c r="X45" s="49">
        <f t="shared" si="20"/>
        <v>22</v>
      </c>
      <c r="Y45" s="49">
        <f t="shared" si="20"/>
        <v>23</v>
      </c>
      <c r="Z45" s="49">
        <f t="shared" si="20"/>
        <v>24</v>
      </c>
      <c r="AA45" s="49">
        <f t="shared" si="20"/>
        <v>25</v>
      </c>
      <c r="AB45" s="49">
        <f t="shared" si="20"/>
        <v>26</v>
      </c>
      <c r="AC45" s="49">
        <f t="shared" si="20"/>
        <v>27</v>
      </c>
      <c r="AD45" s="49">
        <f t="shared" si="20"/>
        <v>28</v>
      </c>
      <c r="AE45" s="49">
        <f t="shared" si="20"/>
        <v>29</v>
      </c>
      <c r="AF45" s="49">
        <f t="shared" si="20"/>
        <v>30</v>
      </c>
      <c r="AG45" s="49">
        <f t="shared" si="20"/>
        <v>31</v>
      </c>
      <c r="AH45" s="49">
        <f t="shared" si="20"/>
        <v>32</v>
      </c>
      <c r="AI45" s="49">
        <f t="shared" si="20"/>
        <v>33</v>
      </c>
      <c r="AJ45" s="49">
        <f t="shared" si="20"/>
        <v>34</v>
      </c>
      <c r="AK45" s="49">
        <f t="shared" si="20"/>
        <v>35</v>
      </c>
      <c r="AL45" s="49">
        <f t="shared" si="20"/>
        <v>36</v>
      </c>
      <c r="AM45" s="49">
        <f t="shared" si="20"/>
        <v>37</v>
      </c>
      <c r="AN45" s="49">
        <f t="shared" si="20"/>
        <v>38</v>
      </c>
      <c r="AO45" s="49">
        <f t="shared" si="20"/>
        <v>39</v>
      </c>
      <c r="AP45" s="49">
        <f t="shared" si="20"/>
        <v>40</v>
      </c>
      <c r="AQ45" s="49">
        <f t="shared" si="20"/>
        <v>41</v>
      </c>
      <c r="AR45" s="49">
        <f t="shared" si="20"/>
        <v>42</v>
      </c>
      <c r="AS45" s="49">
        <f t="shared" si="20"/>
        <v>43</v>
      </c>
      <c r="AT45" s="49">
        <f t="shared" si="20"/>
        <v>44</v>
      </c>
      <c r="AU45" s="49">
        <f t="shared" si="20"/>
        <v>45</v>
      </c>
      <c r="AV45" s="49">
        <f t="shared" si="20"/>
        <v>46</v>
      </c>
      <c r="AW45" s="49">
        <f t="shared" si="20"/>
        <v>47</v>
      </c>
      <c r="AX45" s="49">
        <f t="shared" si="20"/>
        <v>48</v>
      </c>
      <c r="AY45" s="49">
        <f t="shared" si="20"/>
        <v>49</v>
      </c>
      <c r="AZ45" s="49">
        <f t="shared" si="20"/>
        <v>50</v>
      </c>
    </row>
    <row r="46" spans="1:52" ht="46.5" customHeight="1" x14ac:dyDescent="0.35">
      <c r="A46" s="50" t="s">
        <v>37</v>
      </c>
      <c r="B46" s="9"/>
      <c r="C46" s="10"/>
      <c r="D46" s="10"/>
      <c r="E46" s="10">
        <f t="shared" ref="E46:AZ46" si="21">+E9</f>
        <v>0</v>
      </c>
      <c r="F46" s="10">
        <f t="shared" si="21"/>
        <v>0</v>
      </c>
      <c r="G46" s="10">
        <f t="shared" si="21"/>
        <v>0</v>
      </c>
      <c r="H46" s="10">
        <f t="shared" si="21"/>
        <v>0</v>
      </c>
      <c r="I46" s="10">
        <f t="shared" si="21"/>
        <v>0</v>
      </c>
      <c r="J46" s="10">
        <f t="shared" si="21"/>
        <v>0</v>
      </c>
      <c r="K46" s="10">
        <f t="shared" si="21"/>
        <v>0</v>
      </c>
      <c r="L46" s="10">
        <f t="shared" si="21"/>
        <v>0</v>
      </c>
      <c r="M46" s="10">
        <f t="shared" si="21"/>
        <v>0</v>
      </c>
      <c r="N46" s="10">
        <f t="shared" si="21"/>
        <v>0</v>
      </c>
      <c r="O46" s="10">
        <f t="shared" si="21"/>
        <v>0</v>
      </c>
      <c r="P46" s="10">
        <f t="shared" si="21"/>
        <v>0</v>
      </c>
      <c r="Q46" s="10">
        <f t="shared" si="21"/>
        <v>0</v>
      </c>
      <c r="R46" s="10">
        <f t="shared" si="21"/>
        <v>0</v>
      </c>
      <c r="S46" s="10">
        <f t="shared" si="21"/>
        <v>0</v>
      </c>
      <c r="T46" s="10">
        <f t="shared" si="21"/>
        <v>0</v>
      </c>
      <c r="U46" s="10">
        <f t="shared" si="21"/>
        <v>0</v>
      </c>
      <c r="V46" s="10">
        <f t="shared" si="21"/>
        <v>0</v>
      </c>
      <c r="W46" s="10">
        <f t="shared" si="21"/>
        <v>0</v>
      </c>
      <c r="X46" s="10">
        <f t="shared" si="21"/>
        <v>0</v>
      </c>
      <c r="Y46" s="10">
        <f t="shared" si="21"/>
        <v>0</v>
      </c>
      <c r="Z46" s="10">
        <f t="shared" si="21"/>
        <v>0</v>
      </c>
      <c r="AA46" s="10">
        <f t="shared" si="21"/>
        <v>0</v>
      </c>
      <c r="AB46" s="10">
        <f t="shared" si="21"/>
        <v>0</v>
      </c>
      <c r="AC46" s="10">
        <f t="shared" si="21"/>
        <v>0</v>
      </c>
      <c r="AD46" s="10">
        <f t="shared" si="21"/>
        <v>0</v>
      </c>
      <c r="AE46" s="10">
        <f t="shared" si="21"/>
        <v>0</v>
      </c>
      <c r="AF46" s="10">
        <f t="shared" si="21"/>
        <v>0</v>
      </c>
      <c r="AG46" s="10">
        <f t="shared" si="21"/>
        <v>0</v>
      </c>
      <c r="AH46" s="10">
        <f t="shared" si="21"/>
        <v>0</v>
      </c>
      <c r="AI46" s="10">
        <f t="shared" si="21"/>
        <v>0</v>
      </c>
      <c r="AJ46" s="10">
        <f t="shared" si="21"/>
        <v>0</v>
      </c>
      <c r="AK46" s="10">
        <f t="shared" si="21"/>
        <v>0</v>
      </c>
      <c r="AL46" s="10">
        <f t="shared" si="21"/>
        <v>0</v>
      </c>
      <c r="AM46" s="10">
        <f t="shared" si="21"/>
        <v>0</v>
      </c>
      <c r="AN46" s="10">
        <f t="shared" si="21"/>
        <v>0</v>
      </c>
      <c r="AO46" s="10">
        <f t="shared" si="21"/>
        <v>0</v>
      </c>
      <c r="AP46" s="10">
        <f t="shared" si="21"/>
        <v>0</v>
      </c>
      <c r="AQ46" s="10">
        <f t="shared" si="21"/>
        <v>0</v>
      </c>
      <c r="AR46" s="10">
        <f t="shared" si="21"/>
        <v>0</v>
      </c>
      <c r="AS46" s="10">
        <f t="shared" si="21"/>
        <v>0</v>
      </c>
      <c r="AT46" s="10">
        <f t="shared" si="21"/>
        <v>0</v>
      </c>
      <c r="AU46" s="10">
        <f t="shared" si="21"/>
        <v>0</v>
      </c>
      <c r="AV46" s="10">
        <f t="shared" si="21"/>
        <v>0</v>
      </c>
      <c r="AW46" s="10">
        <f t="shared" si="21"/>
        <v>0</v>
      </c>
      <c r="AX46" s="10">
        <f t="shared" si="21"/>
        <v>0</v>
      </c>
      <c r="AY46" s="10">
        <f t="shared" si="21"/>
        <v>0</v>
      </c>
      <c r="AZ46" s="10">
        <f t="shared" si="21"/>
        <v>0</v>
      </c>
    </row>
    <row r="47" spans="1:52" ht="22.5" customHeight="1" x14ac:dyDescent="0.35">
      <c r="A47" s="51" t="s">
        <v>38</v>
      </c>
      <c r="C47" s="52"/>
      <c r="D47" s="52"/>
      <c r="E47" s="52"/>
      <c r="F47" s="52"/>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row>
    <row r="48" spans="1:52" ht="22.5" customHeight="1" x14ac:dyDescent="0.35">
      <c r="A48" s="51" t="s">
        <v>39</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row>
    <row r="49" spans="1:52" ht="22.5" customHeight="1" x14ac:dyDescent="0.35">
      <c r="A49" s="51" t="s">
        <v>40</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row>
    <row r="50" spans="1:52" ht="22.5" customHeight="1" x14ac:dyDescent="0.35">
      <c r="A50" s="54" t="s">
        <v>41</v>
      </c>
      <c r="C50" s="55">
        <f t="shared" ref="C50:AH50" si="22">C47+C48+C49</f>
        <v>0</v>
      </c>
      <c r="D50" s="55">
        <f t="shared" si="22"/>
        <v>0</v>
      </c>
      <c r="E50" s="55">
        <f t="shared" si="22"/>
        <v>0</v>
      </c>
      <c r="F50" s="55">
        <f t="shared" si="22"/>
        <v>0</v>
      </c>
      <c r="G50" s="55">
        <f t="shared" si="22"/>
        <v>0</v>
      </c>
      <c r="H50" s="55">
        <f t="shared" si="22"/>
        <v>0</v>
      </c>
      <c r="I50" s="55">
        <f t="shared" si="22"/>
        <v>0</v>
      </c>
      <c r="J50" s="55">
        <f t="shared" si="22"/>
        <v>0</v>
      </c>
      <c r="K50" s="55">
        <f t="shared" si="22"/>
        <v>0</v>
      </c>
      <c r="L50" s="55">
        <f t="shared" si="22"/>
        <v>0</v>
      </c>
      <c r="M50" s="55">
        <f t="shared" si="22"/>
        <v>0</v>
      </c>
      <c r="N50" s="55">
        <f t="shared" si="22"/>
        <v>0</v>
      </c>
      <c r="O50" s="55">
        <f t="shared" si="22"/>
        <v>0</v>
      </c>
      <c r="P50" s="55">
        <f t="shared" si="22"/>
        <v>0</v>
      </c>
      <c r="Q50" s="55">
        <f t="shared" si="22"/>
        <v>0</v>
      </c>
      <c r="R50" s="55">
        <f t="shared" si="22"/>
        <v>0</v>
      </c>
      <c r="S50" s="55">
        <f t="shared" si="22"/>
        <v>0</v>
      </c>
      <c r="T50" s="55">
        <f t="shared" si="22"/>
        <v>0</v>
      </c>
      <c r="U50" s="55">
        <f t="shared" si="22"/>
        <v>0</v>
      </c>
      <c r="V50" s="55">
        <f t="shared" si="22"/>
        <v>0</v>
      </c>
      <c r="W50" s="55">
        <f t="shared" si="22"/>
        <v>0</v>
      </c>
      <c r="X50" s="55">
        <f t="shared" si="22"/>
        <v>0</v>
      </c>
      <c r="Y50" s="55">
        <f t="shared" si="22"/>
        <v>0</v>
      </c>
      <c r="Z50" s="55">
        <f t="shared" si="22"/>
        <v>0</v>
      </c>
      <c r="AA50" s="55">
        <f t="shared" si="22"/>
        <v>0</v>
      </c>
      <c r="AB50" s="55">
        <f t="shared" si="22"/>
        <v>0</v>
      </c>
      <c r="AC50" s="55">
        <f t="shared" si="22"/>
        <v>0</v>
      </c>
      <c r="AD50" s="55">
        <f t="shared" si="22"/>
        <v>0</v>
      </c>
      <c r="AE50" s="55">
        <f t="shared" si="22"/>
        <v>0</v>
      </c>
      <c r="AF50" s="55">
        <f t="shared" si="22"/>
        <v>0</v>
      </c>
      <c r="AG50" s="55">
        <f t="shared" si="22"/>
        <v>0</v>
      </c>
      <c r="AH50" s="55">
        <f t="shared" si="22"/>
        <v>0</v>
      </c>
      <c r="AI50" s="55">
        <f t="shared" ref="AI50:BN50" si="23">AI47+AI48+AI49</f>
        <v>0</v>
      </c>
      <c r="AJ50" s="55">
        <f t="shared" si="23"/>
        <v>0</v>
      </c>
      <c r="AK50" s="55">
        <f t="shared" si="23"/>
        <v>0</v>
      </c>
      <c r="AL50" s="55">
        <f t="shared" si="23"/>
        <v>0</v>
      </c>
      <c r="AM50" s="55">
        <f t="shared" si="23"/>
        <v>0</v>
      </c>
      <c r="AN50" s="55">
        <f t="shared" si="23"/>
        <v>0</v>
      </c>
      <c r="AO50" s="55">
        <f t="shared" si="23"/>
        <v>0</v>
      </c>
      <c r="AP50" s="55">
        <f t="shared" si="23"/>
        <v>0</v>
      </c>
      <c r="AQ50" s="55">
        <f t="shared" si="23"/>
        <v>0</v>
      </c>
      <c r="AR50" s="55">
        <f t="shared" si="23"/>
        <v>0</v>
      </c>
      <c r="AS50" s="55">
        <f t="shared" si="23"/>
        <v>0</v>
      </c>
      <c r="AT50" s="55">
        <f t="shared" si="23"/>
        <v>0</v>
      </c>
      <c r="AU50" s="55">
        <f t="shared" si="23"/>
        <v>0</v>
      </c>
      <c r="AV50" s="55">
        <f t="shared" si="23"/>
        <v>0</v>
      </c>
      <c r="AW50" s="55">
        <f t="shared" si="23"/>
        <v>0</v>
      </c>
      <c r="AX50" s="55">
        <f t="shared" si="23"/>
        <v>0</v>
      </c>
      <c r="AY50" s="55">
        <f t="shared" si="23"/>
        <v>0</v>
      </c>
      <c r="AZ50" s="55">
        <f t="shared" si="23"/>
        <v>0</v>
      </c>
    </row>
    <row r="51" spans="1:52" ht="22.5" customHeight="1" x14ac:dyDescent="0.35">
      <c r="A51" s="51" t="s">
        <v>42</v>
      </c>
      <c r="C51" s="7"/>
      <c r="D51" s="7"/>
      <c r="E51" s="46">
        <f t="shared" ref="E51:AZ51" si="24">E11</f>
        <v>0</v>
      </c>
      <c r="F51" s="46">
        <f t="shared" si="24"/>
        <v>0</v>
      </c>
      <c r="G51" s="46">
        <f t="shared" si="24"/>
        <v>0</v>
      </c>
      <c r="H51" s="46">
        <f t="shared" si="24"/>
        <v>0</v>
      </c>
      <c r="I51" s="46">
        <f t="shared" si="24"/>
        <v>0</v>
      </c>
      <c r="J51" s="46">
        <f t="shared" si="24"/>
        <v>0</v>
      </c>
      <c r="K51" s="46">
        <f t="shared" si="24"/>
        <v>0</v>
      </c>
      <c r="L51" s="46">
        <f t="shared" si="24"/>
        <v>0</v>
      </c>
      <c r="M51" s="46">
        <f t="shared" si="24"/>
        <v>0</v>
      </c>
      <c r="N51" s="46">
        <f t="shared" si="24"/>
        <v>0</v>
      </c>
      <c r="O51" s="46">
        <f t="shared" si="24"/>
        <v>0</v>
      </c>
      <c r="P51" s="46">
        <f t="shared" si="24"/>
        <v>0</v>
      </c>
      <c r="Q51" s="46">
        <f t="shared" si="24"/>
        <v>0</v>
      </c>
      <c r="R51" s="46">
        <f t="shared" si="24"/>
        <v>0</v>
      </c>
      <c r="S51" s="46">
        <f t="shared" si="24"/>
        <v>0</v>
      </c>
      <c r="T51" s="46">
        <f t="shared" si="24"/>
        <v>0</v>
      </c>
      <c r="U51" s="46">
        <f t="shared" si="24"/>
        <v>0</v>
      </c>
      <c r="V51" s="46">
        <f t="shared" si="24"/>
        <v>0</v>
      </c>
      <c r="W51" s="46">
        <f t="shared" si="24"/>
        <v>0</v>
      </c>
      <c r="X51" s="46">
        <f t="shared" si="24"/>
        <v>0</v>
      </c>
      <c r="Y51" s="46">
        <f t="shared" si="24"/>
        <v>0</v>
      </c>
      <c r="Z51" s="46">
        <f t="shared" si="24"/>
        <v>0</v>
      </c>
      <c r="AA51" s="46">
        <f t="shared" si="24"/>
        <v>0</v>
      </c>
      <c r="AB51" s="46">
        <f t="shared" si="24"/>
        <v>0</v>
      </c>
      <c r="AC51" s="46">
        <f t="shared" si="24"/>
        <v>0</v>
      </c>
      <c r="AD51" s="46">
        <f t="shared" si="24"/>
        <v>0</v>
      </c>
      <c r="AE51" s="46">
        <f t="shared" si="24"/>
        <v>0</v>
      </c>
      <c r="AF51" s="46">
        <f t="shared" si="24"/>
        <v>0</v>
      </c>
      <c r="AG51" s="46">
        <f t="shared" si="24"/>
        <v>0</v>
      </c>
      <c r="AH51" s="46">
        <f t="shared" si="24"/>
        <v>0</v>
      </c>
      <c r="AI51" s="46">
        <f t="shared" si="24"/>
        <v>0</v>
      </c>
      <c r="AJ51" s="46">
        <f t="shared" si="24"/>
        <v>0</v>
      </c>
      <c r="AK51" s="46">
        <f t="shared" si="24"/>
        <v>0</v>
      </c>
      <c r="AL51" s="46">
        <f t="shared" si="24"/>
        <v>0</v>
      </c>
      <c r="AM51" s="46">
        <f t="shared" si="24"/>
        <v>0</v>
      </c>
      <c r="AN51" s="46">
        <f t="shared" si="24"/>
        <v>0</v>
      </c>
      <c r="AO51" s="46">
        <f t="shared" si="24"/>
        <v>0</v>
      </c>
      <c r="AP51" s="46">
        <f t="shared" si="24"/>
        <v>0</v>
      </c>
      <c r="AQ51" s="46">
        <f t="shared" si="24"/>
        <v>0</v>
      </c>
      <c r="AR51" s="46">
        <f t="shared" si="24"/>
        <v>0</v>
      </c>
      <c r="AS51" s="46">
        <f t="shared" si="24"/>
        <v>0</v>
      </c>
      <c r="AT51" s="46">
        <f t="shared" si="24"/>
        <v>0</v>
      </c>
      <c r="AU51" s="46">
        <f t="shared" si="24"/>
        <v>0</v>
      </c>
      <c r="AV51" s="46">
        <f t="shared" si="24"/>
        <v>0</v>
      </c>
      <c r="AW51" s="46">
        <f t="shared" si="24"/>
        <v>0</v>
      </c>
      <c r="AX51" s="46">
        <f t="shared" si="24"/>
        <v>0</v>
      </c>
      <c r="AY51" s="46">
        <f t="shared" si="24"/>
        <v>0</v>
      </c>
      <c r="AZ51" s="46">
        <f t="shared" si="24"/>
        <v>0</v>
      </c>
    </row>
    <row r="52" spans="1:52" ht="22.5" customHeight="1" x14ac:dyDescent="0.35">
      <c r="A52" s="51" t="s">
        <v>43</v>
      </c>
      <c r="F52" s="46"/>
      <c r="G52" s="46"/>
      <c r="H52" s="46"/>
      <c r="I52" s="46"/>
      <c r="J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row>
    <row r="53" spans="1:52" ht="22.5" customHeight="1" thickBot="1" x14ac:dyDescent="0.4">
      <c r="A53" s="56" t="s">
        <v>44</v>
      </c>
      <c r="B53" s="57"/>
      <c r="C53" s="58">
        <f t="shared" ref="C53:AH53" si="25">+C46-C50+C52+C51</f>
        <v>0</v>
      </c>
      <c r="D53" s="58">
        <f t="shared" si="25"/>
        <v>0</v>
      </c>
      <c r="E53" s="58">
        <f t="shared" si="25"/>
        <v>0</v>
      </c>
      <c r="F53" s="58">
        <f t="shared" si="25"/>
        <v>0</v>
      </c>
      <c r="G53" s="58">
        <f t="shared" si="25"/>
        <v>0</v>
      </c>
      <c r="H53" s="58">
        <f t="shared" si="25"/>
        <v>0</v>
      </c>
      <c r="I53" s="58">
        <f t="shared" si="25"/>
        <v>0</v>
      </c>
      <c r="J53" s="58">
        <f t="shared" si="25"/>
        <v>0</v>
      </c>
      <c r="K53" s="58">
        <f t="shared" si="25"/>
        <v>0</v>
      </c>
      <c r="L53" s="58">
        <f t="shared" si="25"/>
        <v>0</v>
      </c>
      <c r="M53" s="58">
        <f t="shared" si="25"/>
        <v>0</v>
      </c>
      <c r="N53" s="58">
        <f t="shared" si="25"/>
        <v>0</v>
      </c>
      <c r="O53" s="58">
        <f t="shared" si="25"/>
        <v>0</v>
      </c>
      <c r="P53" s="58">
        <f t="shared" si="25"/>
        <v>0</v>
      </c>
      <c r="Q53" s="58">
        <f t="shared" si="25"/>
        <v>0</v>
      </c>
      <c r="R53" s="58">
        <f t="shared" si="25"/>
        <v>0</v>
      </c>
      <c r="S53" s="58">
        <f t="shared" si="25"/>
        <v>0</v>
      </c>
      <c r="T53" s="58">
        <f t="shared" si="25"/>
        <v>0</v>
      </c>
      <c r="U53" s="58">
        <f t="shared" si="25"/>
        <v>0</v>
      </c>
      <c r="V53" s="58">
        <f t="shared" si="25"/>
        <v>0</v>
      </c>
      <c r="W53" s="58">
        <f t="shared" si="25"/>
        <v>0</v>
      </c>
      <c r="X53" s="58">
        <f t="shared" si="25"/>
        <v>0</v>
      </c>
      <c r="Y53" s="58">
        <f t="shared" si="25"/>
        <v>0</v>
      </c>
      <c r="Z53" s="58">
        <f t="shared" si="25"/>
        <v>0</v>
      </c>
      <c r="AA53" s="58">
        <f t="shared" si="25"/>
        <v>0</v>
      </c>
      <c r="AB53" s="58">
        <f t="shared" si="25"/>
        <v>0</v>
      </c>
      <c r="AC53" s="58">
        <f t="shared" si="25"/>
        <v>0</v>
      </c>
      <c r="AD53" s="58">
        <f t="shared" si="25"/>
        <v>0</v>
      </c>
      <c r="AE53" s="58">
        <f t="shared" si="25"/>
        <v>0</v>
      </c>
      <c r="AF53" s="58">
        <f t="shared" si="25"/>
        <v>0</v>
      </c>
      <c r="AG53" s="58">
        <f t="shared" si="25"/>
        <v>0</v>
      </c>
      <c r="AH53" s="58">
        <f t="shared" si="25"/>
        <v>0</v>
      </c>
      <c r="AI53" s="58">
        <f t="shared" ref="AI53:BN53" si="26">+AI46-AI50+AI52+AI51</f>
        <v>0</v>
      </c>
      <c r="AJ53" s="58">
        <f t="shared" si="26"/>
        <v>0</v>
      </c>
      <c r="AK53" s="58">
        <f t="shared" si="26"/>
        <v>0</v>
      </c>
      <c r="AL53" s="58">
        <f t="shared" si="26"/>
        <v>0</v>
      </c>
      <c r="AM53" s="58">
        <f t="shared" si="26"/>
        <v>0</v>
      </c>
      <c r="AN53" s="58">
        <f t="shared" si="26"/>
        <v>0</v>
      </c>
      <c r="AO53" s="58">
        <f t="shared" si="26"/>
        <v>0</v>
      </c>
      <c r="AP53" s="58">
        <f t="shared" si="26"/>
        <v>0</v>
      </c>
      <c r="AQ53" s="58">
        <f t="shared" si="26"/>
        <v>0</v>
      </c>
      <c r="AR53" s="58">
        <f t="shared" si="26"/>
        <v>0</v>
      </c>
      <c r="AS53" s="58">
        <f t="shared" si="26"/>
        <v>0</v>
      </c>
      <c r="AT53" s="58">
        <f t="shared" si="26"/>
        <v>0</v>
      </c>
      <c r="AU53" s="58">
        <f t="shared" si="26"/>
        <v>0</v>
      </c>
      <c r="AV53" s="58">
        <f t="shared" si="26"/>
        <v>0</v>
      </c>
      <c r="AW53" s="58">
        <f t="shared" si="26"/>
        <v>0</v>
      </c>
      <c r="AX53" s="58">
        <f t="shared" si="26"/>
        <v>0</v>
      </c>
      <c r="AY53" s="58">
        <f t="shared" si="26"/>
        <v>0</v>
      </c>
      <c r="AZ53" s="58">
        <f t="shared" si="26"/>
        <v>0</v>
      </c>
    </row>
    <row r="54" spans="1:52" ht="22.5" customHeight="1" thickTop="1" x14ac:dyDescent="0.35">
      <c r="A54" s="51" t="s">
        <v>45</v>
      </c>
      <c r="C54" s="52"/>
      <c r="D54" s="52"/>
      <c r="E54" s="52"/>
      <c r="F54" s="46"/>
      <c r="G54" s="46"/>
      <c r="H54" s="46"/>
      <c r="I54" s="46"/>
      <c r="J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row>
    <row r="55" spans="1:52" ht="22.5" customHeight="1" x14ac:dyDescent="0.35">
      <c r="A55" s="51" t="s">
        <v>46</v>
      </c>
      <c r="C55" s="52"/>
      <c r="D55" s="52"/>
      <c r="E55" s="52"/>
      <c r="F55" s="46"/>
      <c r="G55" s="46"/>
      <c r="H55" s="46"/>
      <c r="I55" s="46"/>
      <c r="J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row>
    <row r="56" spans="1:52" ht="22.5" customHeight="1" x14ac:dyDescent="0.35">
      <c r="A56" s="51" t="s">
        <v>47</v>
      </c>
      <c r="C56" s="52"/>
      <c r="D56" s="52"/>
      <c r="E56" s="52"/>
      <c r="F56" s="46"/>
      <c r="G56" s="46"/>
      <c r="H56" s="46"/>
      <c r="I56" s="46"/>
      <c r="J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row>
    <row r="57" spans="1:52" ht="22.5" customHeight="1" x14ac:dyDescent="0.35">
      <c r="A57" s="51" t="s">
        <v>48</v>
      </c>
      <c r="C57" s="46">
        <f t="shared" ref="C57:AH57" si="27">+C17+C18+C21</f>
        <v>0</v>
      </c>
      <c r="D57" s="46">
        <f t="shared" si="27"/>
        <v>0</v>
      </c>
      <c r="E57" s="46">
        <f t="shared" si="27"/>
        <v>0</v>
      </c>
      <c r="F57" s="46">
        <f t="shared" si="27"/>
        <v>0</v>
      </c>
      <c r="G57" s="46">
        <f t="shared" si="27"/>
        <v>0</v>
      </c>
      <c r="H57" s="46">
        <f t="shared" si="27"/>
        <v>0</v>
      </c>
      <c r="I57" s="46">
        <f t="shared" si="27"/>
        <v>0</v>
      </c>
      <c r="J57" s="46">
        <f t="shared" si="27"/>
        <v>0</v>
      </c>
      <c r="K57" s="46">
        <f t="shared" si="27"/>
        <v>0</v>
      </c>
      <c r="L57" s="46">
        <f t="shared" si="27"/>
        <v>0</v>
      </c>
      <c r="M57" s="46">
        <f t="shared" si="27"/>
        <v>0</v>
      </c>
      <c r="N57" s="46">
        <f t="shared" si="27"/>
        <v>0</v>
      </c>
      <c r="O57" s="46">
        <f t="shared" si="27"/>
        <v>0</v>
      </c>
      <c r="P57" s="46">
        <f t="shared" si="27"/>
        <v>0</v>
      </c>
      <c r="Q57" s="46">
        <f t="shared" si="27"/>
        <v>0</v>
      </c>
      <c r="R57" s="46">
        <f t="shared" si="27"/>
        <v>0</v>
      </c>
      <c r="S57" s="46">
        <f t="shared" si="27"/>
        <v>0</v>
      </c>
      <c r="T57" s="46">
        <f t="shared" si="27"/>
        <v>0</v>
      </c>
      <c r="U57" s="46">
        <f t="shared" si="27"/>
        <v>0</v>
      </c>
      <c r="V57" s="46">
        <f t="shared" si="27"/>
        <v>0</v>
      </c>
      <c r="W57" s="46">
        <f t="shared" si="27"/>
        <v>0</v>
      </c>
      <c r="X57" s="46">
        <f t="shared" si="27"/>
        <v>0</v>
      </c>
      <c r="Y57" s="46">
        <f t="shared" si="27"/>
        <v>0</v>
      </c>
      <c r="Z57" s="46">
        <f t="shared" si="27"/>
        <v>0</v>
      </c>
      <c r="AA57" s="46">
        <f t="shared" si="27"/>
        <v>0</v>
      </c>
      <c r="AB57" s="46">
        <f t="shared" si="27"/>
        <v>0</v>
      </c>
      <c r="AC57" s="46">
        <f t="shared" si="27"/>
        <v>0</v>
      </c>
      <c r="AD57" s="46">
        <f t="shared" si="27"/>
        <v>0</v>
      </c>
      <c r="AE57" s="46">
        <f t="shared" si="27"/>
        <v>0</v>
      </c>
      <c r="AF57" s="46">
        <f t="shared" si="27"/>
        <v>0</v>
      </c>
      <c r="AG57" s="46">
        <f t="shared" si="27"/>
        <v>0</v>
      </c>
      <c r="AH57" s="46">
        <f t="shared" si="27"/>
        <v>0</v>
      </c>
      <c r="AI57" s="46">
        <f t="shared" ref="AI57:AZ57" si="28">+AI17+AI18+AI21</f>
        <v>0</v>
      </c>
      <c r="AJ57" s="46">
        <f t="shared" si="28"/>
        <v>0</v>
      </c>
      <c r="AK57" s="46">
        <f t="shared" si="28"/>
        <v>0</v>
      </c>
      <c r="AL57" s="46">
        <f t="shared" si="28"/>
        <v>0</v>
      </c>
      <c r="AM57" s="46">
        <f t="shared" si="28"/>
        <v>0</v>
      </c>
      <c r="AN57" s="46">
        <f t="shared" si="28"/>
        <v>0</v>
      </c>
      <c r="AO57" s="46">
        <f t="shared" si="28"/>
        <v>0</v>
      </c>
      <c r="AP57" s="46">
        <f t="shared" si="28"/>
        <v>0</v>
      </c>
      <c r="AQ57" s="46">
        <f t="shared" si="28"/>
        <v>0</v>
      </c>
      <c r="AR57" s="46">
        <f t="shared" si="28"/>
        <v>0</v>
      </c>
      <c r="AS57" s="46">
        <f t="shared" si="28"/>
        <v>0</v>
      </c>
      <c r="AT57" s="46">
        <f t="shared" si="28"/>
        <v>0</v>
      </c>
      <c r="AU57" s="46">
        <f t="shared" si="28"/>
        <v>0</v>
      </c>
      <c r="AV57" s="46">
        <f t="shared" si="28"/>
        <v>0</v>
      </c>
      <c r="AW57" s="46">
        <f t="shared" si="28"/>
        <v>0</v>
      </c>
      <c r="AX57" s="46">
        <f t="shared" si="28"/>
        <v>0</v>
      </c>
      <c r="AY57" s="46">
        <f t="shared" si="28"/>
        <v>0</v>
      </c>
      <c r="AZ57" s="46">
        <f t="shared" si="28"/>
        <v>0</v>
      </c>
    </row>
    <row r="58" spans="1:52" ht="22.5" customHeight="1" thickBot="1" x14ac:dyDescent="0.4">
      <c r="A58" s="56" t="s">
        <v>49</v>
      </c>
      <c r="B58" s="57"/>
      <c r="C58" s="58">
        <f t="shared" ref="C58:AH58" si="29">+C53+C54+C55+C56-C57</f>
        <v>0</v>
      </c>
      <c r="D58" s="58">
        <f t="shared" si="29"/>
        <v>0</v>
      </c>
      <c r="E58" s="58">
        <f t="shared" si="29"/>
        <v>0</v>
      </c>
      <c r="F58" s="58">
        <f t="shared" si="29"/>
        <v>0</v>
      </c>
      <c r="G58" s="58">
        <f t="shared" si="29"/>
        <v>0</v>
      </c>
      <c r="H58" s="58">
        <f t="shared" si="29"/>
        <v>0</v>
      </c>
      <c r="I58" s="58">
        <f t="shared" si="29"/>
        <v>0</v>
      </c>
      <c r="J58" s="58">
        <f t="shared" si="29"/>
        <v>0</v>
      </c>
      <c r="K58" s="58">
        <f t="shared" si="29"/>
        <v>0</v>
      </c>
      <c r="L58" s="58">
        <f t="shared" si="29"/>
        <v>0</v>
      </c>
      <c r="M58" s="58">
        <f t="shared" si="29"/>
        <v>0</v>
      </c>
      <c r="N58" s="58">
        <f t="shared" si="29"/>
        <v>0</v>
      </c>
      <c r="O58" s="58">
        <f t="shared" si="29"/>
        <v>0</v>
      </c>
      <c r="P58" s="58">
        <f t="shared" si="29"/>
        <v>0</v>
      </c>
      <c r="Q58" s="58">
        <f t="shared" si="29"/>
        <v>0</v>
      </c>
      <c r="R58" s="58">
        <f t="shared" si="29"/>
        <v>0</v>
      </c>
      <c r="S58" s="58">
        <f t="shared" si="29"/>
        <v>0</v>
      </c>
      <c r="T58" s="58">
        <f t="shared" si="29"/>
        <v>0</v>
      </c>
      <c r="U58" s="58">
        <f t="shared" si="29"/>
        <v>0</v>
      </c>
      <c r="V58" s="58">
        <f t="shared" si="29"/>
        <v>0</v>
      </c>
      <c r="W58" s="58">
        <f t="shared" si="29"/>
        <v>0</v>
      </c>
      <c r="X58" s="58">
        <f t="shared" si="29"/>
        <v>0</v>
      </c>
      <c r="Y58" s="58">
        <f t="shared" si="29"/>
        <v>0</v>
      </c>
      <c r="Z58" s="58">
        <f t="shared" si="29"/>
        <v>0</v>
      </c>
      <c r="AA58" s="58">
        <f t="shared" si="29"/>
        <v>0</v>
      </c>
      <c r="AB58" s="58">
        <f t="shared" si="29"/>
        <v>0</v>
      </c>
      <c r="AC58" s="58">
        <f t="shared" si="29"/>
        <v>0</v>
      </c>
      <c r="AD58" s="58">
        <f t="shared" si="29"/>
        <v>0</v>
      </c>
      <c r="AE58" s="58">
        <f t="shared" si="29"/>
        <v>0</v>
      </c>
      <c r="AF58" s="58">
        <f t="shared" si="29"/>
        <v>0</v>
      </c>
      <c r="AG58" s="58">
        <f t="shared" si="29"/>
        <v>0</v>
      </c>
      <c r="AH58" s="58">
        <f t="shared" si="29"/>
        <v>0</v>
      </c>
      <c r="AI58" s="58">
        <f t="shared" ref="AI58:BN58" si="30">+AI53+AI54+AI55+AI56-AI57</f>
        <v>0</v>
      </c>
      <c r="AJ58" s="58">
        <f t="shared" si="30"/>
        <v>0</v>
      </c>
      <c r="AK58" s="58">
        <f t="shared" si="30"/>
        <v>0</v>
      </c>
      <c r="AL58" s="58">
        <f t="shared" si="30"/>
        <v>0</v>
      </c>
      <c r="AM58" s="58">
        <f t="shared" si="30"/>
        <v>0</v>
      </c>
      <c r="AN58" s="58">
        <f t="shared" si="30"/>
        <v>0</v>
      </c>
      <c r="AO58" s="58">
        <f t="shared" si="30"/>
        <v>0</v>
      </c>
      <c r="AP58" s="58">
        <f t="shared" si="30"/>
        <v>0</v>
      </c>
      <c r="AQ58" s="58">
        <f t="shared" si="30"/>
        <v>0</v>
      </c>
      <c r="AR58" s="58">
        <f t="shared" si="30"/>
        <v>0</v>
      </c>
      <c r="AS58" s="58">
        <f t="shared" si="30"/>
        <v>0</v>
      </c>
      <c r="AT58" s="58">
        <f t="shared" si="30"/>
        <v>0</v>
      </c>
      <c r="AU58" s="58">
        <f t="shared" si="30"/>
        <v>0</v>
      </c>
      <c r="AV58" s="58">
        <f t="shared" si="30"/>
        <v>0</v>
      </c>
      <c r="AW58" s="58">
        <f t="shared" si="30"/>
        <v>0</v>
      </c>
      <c r="AX58" s="58">
        <f t="shared" si="30"/>
        <v>0</v>
      </c>
      <c r="AY58" s="58">
        <f t="shared" si="30"/>
        <v>0</v>
      </c>
      <c r="AZ58" s="58">
        <f t="shared" si="30"/>
        <v>0</v>
      </c>
    </row>
    <row r="59" spans="1:52" s="60" customFormat="1" ht="22.5" customHeight="1" thickTop="1" x14ac:dyDescent="0.35">
      <c r="A59" s="59" t="s">
        <v>50</v>
      </c>
      <c r="C59" s="53">
        <f t="shared" ref="C59:N59" si="31">C90</f>
        <v>0</v>
      </c>
      <c r="D59" s="53">
        <f t="shared" si="31"/>
        <v>0</v>
      </c>
      <c r="E59" s="53">
        <f t="shared" si="31"/>
        <v>0</v>
      </c>
      <c r="F59" s="53">
        <f t="shared" si="31"/>
        <v>0</v>
      </c>
      <c r="G59" s="53">
        <f t="shared" si="31"/>
        <v>0</v>
      </c>
      <c r="H59" s="53">
        <f t="shared" si="31"/>
        <v>0</v>
      </c>
      <c r="I59" s="53">
        <f t="shared" si="31"/>
        <v>0</v>
      </c>
      <c r="J59" s="53">
        <f t="shared" si="31"/>
        <v>0</v>
      </c>
      <c r="K59" s="53">
        <f t="shared" si="31"/>
        <v>0</v>
      </c>
      <c r="L59" s="53">
        <f t="shared" si="31"/>
        <v>0</v>
      </c>
      <c r="M59" s="53">
        <f t="shared" si="31"/>
        <v>0</v>
      </c>
      <c r="N59" s="53">
        <f t="shared" si="31"/>
        <v>0</v>
      </c>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row>
    <row r="60" spans="1:52" s="60" customFormat="1" ht="22.5" customHeight="1" x14ac:dyDescent="0.35">
      <c r="A60" s="59" t="s">
        <v>51</v>
      </c>
      <c r="C60" s="53">
        <f t="shared" ref="C60:N60" si="32">C89</f>
        <v>0</v>
      </c>
      <c r="D60" s="53">
        <f t="shared" si="32"/>
        <v>0</v>
      </c>
      <c r="E60" s="53">
        <f t="shared" si="32"/>
        <v>0</v>
      </c>
      <c r="F60" s="53">
        <f t="shared" si="32"/>
        <v>0</v>
      </c>
      <c r="G60" s="53">
        <f t="shared" si="32"/>
        <v>0</v>
      </c>
      <c r="H60" s="53">
        <f t="shared" si="32"/>
        <v>0</v>
      </c>
      <c r="I60" s="53">
        <f t="shared" si="32"/>
        <v>0</v>
      </c>
      <c r="J60" s="53">
        <f t="shared" si="32"/>
        <v>0</v>
      </c>
      <c r="K60" s="53">
        <f t="shared" si="32"/>
        <v>0</v>
      </c>
      <c r="L60" s="53">
        <f t="shared" si="32"/>
        <v>0</v>
      </c>
      <c r="M60" s="53">
        <f t="shared" si="32"/>
        <v>0</v>
      </c>
      <c r="N60" s="53">
        <f t="shared" si="32"/>
        <v>0</v>
      </c>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row>
    <row r="61" spans="1:52" ht="22.5" customHeight="1" thickBot="1" x14ac:dyDescent="0.4">
      <c r="A61" s="56" t="s">
        <v>52</v>
      </c>
      <c r="B61" s="57"/>
      <c r="C61" s="58">
        <f t="shared" ref="C61:AH61" si="33">+C58-C59-C60</f>
        <v>0</v>
      </c>
      <c r="D61" s="58">
        <f t="shared" si="33"/>
        <v>0</v>
      </c>
      <c r="E61" s="58">
        <f t="shared" si="33"/>
        <v>0</v>
      </c>
      <c r="F61" s="58">
        <f t="shared" si="33"/>
        <v>0</v>
      </c>
      <c r="G61" s="58">
        <f t="shared" si="33"/>
        <v>0</v>
      </c>
      <c r="H61" s="58">
        <f t="shared" si="33"/>
        <v>0</v>
      </c>
      <c r="I61" s="58">
        <f t="shared" si="33"/>
        <v>0</v>
      </c>
      <c r="J61" s="58">
        <f t="shared" si="33"/>
        <v>0</v>
      </c>
      <c r="K61" s="58">
        <f t="shared" si="33"/>
        <v>0</v>
      </c>
      <c r="L61" s="58">
        <f t="shared" si="33"/>
        <v>0</v>
      </c>
      <c r="M61" s="58">
        <f t="shared" si="33"/>
        <v>0</v>
      </c>
      <c r="N61" s="58">
        <f t="shared" si="33"/>
        <v>0</v>
      </c>
      <c r="O61" s="58">
        <f t="shared" si="33"/>
        <v>0</v>
      </c>
      <c r="P61" s="58">
        <f t="shared" si="33"/>
        <v>0</v>
      </c>
      <c r="Q61" s="58">
        <f t="shared" si="33"/>
        <v>0</v>
      </c>
      <c r="R61" s="58">
        <f t="shared" si="33"/>
        <v>0</v>
      </c>
      <c r="S61" s="58">
        <f t="shared" si="33"/>
        <v>0</v>
      </c>
      <c r="T61" s="58">
        <f t="shared" si="33"/>
        <v>0</v>
      </c>
      <c r="U61" s="58">
        <f t="shared" si="33"/>
        <v>0</v>
      </c>
      <c r="V61" s="58">
        <f t="shared" si="33"/>
        <v>0</v>
      </c>
      <c r="W61" s="58">
        <f t="shared" si="33"/>
        <v>0</v>
      </c>
      <c r="X61" s="58">
        <f t="shared" si="33"/>
        <v>0</v>
      </c>
      <c r="Y61" s="58">
        <f t="shared" si="33"/>
        <v>0</v>
      </c>
      <c r="Z61" s="58">
        <f t="shared" si="33"/>
        <v>0</v>
      </c>
      <c r="AA61" s="58">
        <f t="shared" si="33"/>
        <v>0</v>
      </c>
      <c r="AB61" s="58">
        <f t="shared" si="33"/>
        <v>0</v>
      </c>
      <c r="AC61" s="58">
        <f t="shared" si="33"/>
        <v>0</v>
      </c>
      <c r="AD61" s="58">
        <f t="shared" si="33"/>
        <v>0</v>
      </c>
      <c r="AE61" s="58">
        <f t="shared" si="33"/>
        <v>0</v>
      </c>
      <c r="AF61" s="58">
        <f t="shared" si="33"/>
        <v>0</v>
      </c>
      <c r="AG61" s="58">
        <f t="shared" si="33"/>
        <v>0</v>
      </c>
      <c r="AH61" s="58">
        <f t="shared" si="33"/>
        <v>0</v>
      </c>
      <c r="AI61" s="58">
        <f t="shared" ref="AI61:BN61" si="34">+AI58-AI59-AI60</f>
        <v>0</v>
      </c>
      <c r="AJ61" s="58">
        <f t="shared" si="34"/>
        <v>0</v>
      </c>
      <c r="AK61" s="58">
        <f t="shared" si="34"/>
        <v>0</v>
      </c>
      <c r="AL61" s="58">
        <f t="shared" si="34"/>
        <v>0</v>
      </c>
      <c r="AM61" s="58">
        <f t="shared" si="34"/>
        <v>0</v>
      </c>
      <c r="AN61" s="58">
        <f t="shared" si="34"/>
        <v>0</v>
      </c>
      <c r="AO61" s="58">
        <f t="shared" si="34"/>
        <v>0</v>
      </c>
      <c r="AP61" s="58">
        <f t="shared" si="34"/>
        <v>0</v>
      </c>
      <c r="AQ61" s="58">
        <f t="shared" si="34"/>
        <v>0</v>
      </c>
      <c r="AR61" s="58">
        <f t="shared" si="34"/>
        <v>0</v>
      </c>
      <c r="AS61" s="58">
        <f t="shared" si="34"/>
        <v>0</v>
      </c>
      <c r="AT61" s="58">
        <f t="shared" si="34"/>
        <v>0</v>
      </c>
      <c r="AU61" s="58">
        <f t="shared" si="34"/>
        <v>0</v>
      </c>
      <c r="AV61" s="58">
        <f t="shared" si="34"/>
        <v>0</v>
      </c>
      <c r="AW61" s="58">
        <f t="shared" si="34"/>
        <v>0</v>
      </c>
      <c r="AX61" s="58">
        <f t="shared" si="34"/>
        <v>0</v>
      </c>
      <c r="AY61" s="58">
        <f t="shared" si="34"/>
        <v>0</v>
      </c>
      <c r="AZ61" s="58">
        <f t="shared" si="34"/>
        <v>0</v>
      </c>
    </row>
    <row r="62" spans="1:52" ht="22.5" customHeight="1" thickTop="1" thickBot="1" x14ac:dyDescent="0.4">
      <c r="A62" s="56" t="s">
        <v>53</v>
      </c>
      <c r="B62" s="57"/>
      <c r="C62" s="58">
        <f>+C61</f>
        <v>0</v>
      </c>
      <c r="D62" s="58">
        <f t="shared" ref="D62:AI62" si="35">+C62+D61</f>
        <v>0</v>
      </c>
      <c r="E62" s="58">
        <f t="shared" si="35"/>
        <v>0</v>
      </c>
      <c r="F62" s="58">
        <f t="shared" si="35"/>
        <v>0</v>
      </c>
      <c r="G62" s="58">
        <f t="shared" si="35"/>
        <v>0</v>
      </c>
      <c r="H62" s="58">
        <f t="shared" si="35"/>
        <v>0</v>
      </c>
      <c r="I62" s="58">
        <f t="shared" si="35"/>
        <v>0</v>
      </c>
      <c r="J62" s="58">
        <f t="shared" si="35"/>
        <v>0</v>
      </c>
      <c r="K62" s="58">
        <f t="shared" si="35"/>
        <v>0</v>
      </c>
      <c r="L62" s="58">
        <f t="shared" si="35"/>
        <v>0</v>
      </c>
      <c r="M62" s="58">
        <f t="shared" si="35"/>
        <v>0</v>
      </c>
      <c r="N62" s="58">
        <f t="shared" si="35"/>
        <v>0</v>
      </c>
      <c r="O62" s="58">
        <f t="shared" si="35"/>
        <v>0</v>
      </c>
      <c r="P62" s="58">
        <f t="shared" si="35"/>
        <v>0</v>
      </c>
      <c r="Q62" s="58">
        <f t="shared" si="35"/>
        <v>0</v>
      </c>
      <c r="R62" s="58">
        <f t="shared" si="35"/>
        <v>0</v>
      </c>
      <c r="S62" s="58">
        <f t="shared" si="35"/>
        <v>0</v>
      </c>
      <c r="T62" s="58">
        <f t="shared" si="35"/>
        <v>0</v>
      </c>
      <c r="U62" s="58">
        <f t="shared" si="35"/>
        <v>0</v>
      </c>
      <c r="V62" s="58">
        <f t="shared" si="35"/>
        <v>0</v>
      </c>
      <c r="W62" s="58">
        <f t="shared" si="35"/>
        <v>0</v>
      </c>
      <c r="X62" s="58">
        <f t="shared" si="35"/>
        <v>0</v>
      </c>
      <c r="Y62" s="58">
        <f t="shared" si="35"/>
        <v>0</v>
      </c>
      <c r="Z62" s="58">
        <f t="shared" si="35"/>
        <v>0</v>
      </c>
      <c r="AA62" s="58">
        <f t="shared" si="35"/>
        <v>0</v>
      </c>
      <c r="AB62" s="58">
        <f t="shared" si="35"/>
        <v>0</v>
      </c>
      <c r="AC62" s="58">
        <f t="shared" si="35"/>
        <v>0</v>
      </c>
      <c r="AD62" s="58">
        <f t="shared" si="35"/>
        <v>0</v>
      </c>
      <c r="AE62" s="58">
        <f t="shared" si="35"/>
        <v>0</v>
      </c>
      <c r="AF62" s="58">
        <f t="shared" si="35"/>
        <v>0</v>
      </c>
      <c r="AG62" s="58">
        <f t="shared" si="35"/>
        <v>0</v>
      </c>
      <c r="AH62" s="58">
        <f t="shared" si="35"/>
        <v>0</v>
      </c>
      <c r="AI62" s="58">
        <f t="shared" si="35"/>
        <v>0</v>
      </c>
      <c r="AJ62" s="58">
        <f t="shared" ref="AJ62:BO62" si="36">+AI62+AJ61</f>
        <v>0</v>
      </c>
      <c r="AK62" s="58">
        <f t="shared" si="36"/>
        <v>0</v>
      </c>
      <c r="AL62" s="58">
        <f t="shared" si="36"/>
        <v>0</v>
      </c>
      <c r="AM62" s="58">
        <f t="shared" si="36"/>
        <v>0</v>
      </c>
      <c r="AN62" s="58">
        <f t="shared" si="36"/>
        <v>0</v>
      </c>
      <c r="AO62" s="58">
        <f t="shared" si="36"/>
        <v>0</v>
      </c>
      <c r="AP62" s="58">
        <f t="shared" si="36"/>
        <v>0</v>
      </c>
      <c r="AQ62" s="58">
        <f t="shared" si="36"/>
        <v>0</v>
      </c>
      <c r="AR62" s="58">
        <f t="shared" si="36"/>
        <v>0</v>
      </c>
      <c r="AS62" s="58">
        <f t="shared" si="36"/>
        <v>0</v>
      </c>
      <c r="AT62" s="58">
        <f t="shared" si="36"/>
        <v>0</v>
      </c>
      <c r="AU62" s="58">
        <f t="shared" si="36"/>
        <v>0</v>
      </c>
      <c r="AV62" s="58">
        <f t="shared" si="36"/>
        <v>0</v>
      </c>
      <c r="AW62" s="58">
        <f t="shared" si="36"/>
        <v>0</v>
      </c>
      <c r="AX62" s="58">
        <f t="shared" si="36"/>
        <v>0</v>
      </c>
      <c r="AY62" s="58">
        <f t="shared" si="36"/>
        <v>0</v>
      </c>
      <c r="AZ62" s="58">
        <f t="shared" si="36"/>
        <v>0</v>
      </c>
    </row>
    <row r="63" spans="1:52" ht="22.5" customHeight="1" thickTop="1" x14ac:dyDescent="0.25">
      <c r="A63" s="9"/>
      <c r="B63" s="9"/>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row>
    <row r="64" spans="1:52" ht="22.5" customHeight="1" x14ac:dyDescent="0.25">
      <c r="A64" s="9"/>
      <c r="B64" s="9"/>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row>
    <row r="65" spans="1:52" ht="35.25" customHeight="1" thickBot="1" x14ac:dyDescent="0.3">
      <c r="A65" s="33" t="s">
        <v>54</v>
      </c>
      <c r="B65" s="7" t="s">
        <v>5</v>
      </c>
      <c r="C65" s="8">
        <f>C45</f>
        <v>1</v>
      </c>
      <c r="D65" s="8"/>
      <c r="E65" s="8">
        <f t="shared" ref="E65:AZ65" si="37">E45</f>
        <v>3</v>
      </c>
      <c r="F65" s="8">
        <f t="shared" si="37"/>
        <v>4</v>
      </c>
      <c r="G65" s="8">
        <f t="shared" si="37"/>
        <v>5</v>
      </c>
      <c r="H65" s="8">
        <f t="shared" si="37"/>
        <v>6</v>
      </c>
      <c r="I65" s="8">
        <f t="shared" si="37"/>
        <v>7</v>
      </c>
      <c r="J65" s="8">
        <f t="shared" si="37"/>
        <v>8</v>
      </c>
      <c r="K65" s="8">
        <f t="shared" si="37"/>
        <v>9</v>
      </c>
      <c r="L65" s="8">
        <f t="shared" si="37"/>
        <v>10</v>
      </c>
      <c r="M65" s="8">
        <f t="shared" si="37"/>
        <v>11</v>
      </c>
      <c r="N65" s="8">
        <f t="shared" si="37"/>
        <v>12</v>
      </c>
      <c r="O65" s="8">
        <f t="shared" si="37"/>
        <v>13</v>
      </c>
      <c r="P65" s="8">
        <f t="shared" si="37"/>
        <v>14</v>
      </c>
      <c r="Q65" s="8">
        <f t="shared" si="37"/>
        <v>15</v>
      </c>
      <c r="R65" s="8">
        <f t="shared" si="37"/>
        <v>16</v>
      </c>
      <c r="S65" s="8">
        <f t="shared" si="37"/>
        <v>17</v>
      </c>
      <c r="T65" s="8">
        <f t="shared" si="37"/>
        <v>18</v>
      </c>
      <c r="U65" s="8">
        <f t="shared" si="37"/>
        <v>19</v>
      </c>
      <c r="V65" s="8">
        <f t="shared" si="37"/>
        <v>20</v>
      </c>
      <c r="W65" s="8">
        <f t="shared" si="37"/>
        <v>21</v>
      </c>
      <c r="X65" s="8">
        <f t="shared" si="37"/>
        <v>22</v>
      </c>
      <c r="Y65" s="8">
        <f t="shared" si="37"/>
        <v>23</v>
      </c>
      <c r="Z65" s="8">
        <f t="shared" si="37"/>
        <v>24</v>
      </c>
      <c r="AA65" s="8">
        <f t="shared" si="37"/>
        <v>25</v>
      </c>
      <c r="AB65" s="8">
        <f t="shared" si="37"/>
        <v>26</v>
      </c>
      <c r="AC65" s="8">
        <f t="shared" si="37"/>
        <v>27</v>
      </c>
      <c r="AD65" s="8">
        <f t="shared" si="37"/>
        <v>28</v>
      </c>
      <c r="AE65" s="8">
        <f t="shared" si="37"/>
        <v>29</v>
      </c>
      <c r="AF65" s="8">
        <f t="shared" si="37"/>
        <v>30</v>
      </c>
      <c r="AG65" s="8">
        <f t="shared" si="37"/>
        <v>31</v>
      </c>
      <c r="AH65" s="8">
        <f t="shared" si="37"/>
        <v>32</v>
      </c>
      <c r="AI65" s="8">
        <f t="shared" si="37"/>
        <v>33</v>
      </c>
      <c r="AJ65" s="8">
        <f t="shared" si="37"/>
        <v>34</v>
      </c>
      <c r="AK65" s="8">
        <f t="shared" si="37"/>
        <v>35</v>
      </c>
      <c r="AL65" s="8">
        <f t="shared" si="37"/>
        <v>36</v>
      </c>
      <c r="AM65" s="8">
        <f t="shared" si="37"/>
        <v>37</v>
      </c>
      <c r="AN65" s="8">
        <f t="shared" si="37"/>
        <v>38</v>
      </c>
      <c r="AO65" s="8">
        <f t="shared" si="37"/>
        <v>39</v>
      </c>
      <c r="AP65" s="8">
        <f t="shared" si="37"/>
        <v>40</v>
      </c>
      <c r="AQ65" s="8">
        <f t="shared" si="37"/>
        <v>41</v>
      </c>
      <c r="AR65" s="8">
        <f t="shared" si="37"/>
        <v>42</v>
      </c>
      <c r="AS65" s="8">
        <f t="shared" si="37"/>
        <v>43</v>
      </c>
      <c r="AT65" s="8">
        <f t="shared" si="37"/>
        <v>44</v>
      </c>
      <c r="AU65" s="8">
        <f t="shared" si="37"/>
        <v>45</v>
      </c>
      <c r="AV65" s="8">
        <f t="shared" si="37"/>
        <v>46</v>
      </c>
      <c r="AW65" s="8">
        <f t="shared" si="37"/>
        <v>47</v>
      </c>
      <c r="AX65" s="8">
        <f t="shared" si="37"/>
        <v>48</v>
      </c>
      <c r="AY65" s="8">
        <f t="shared" si="37"/>
        <v>49</v>
      </c>
      <c r="AZ65" s="8">
        <f t="shared" si="37"/>
        <v>50</v>
      </c>
    </row>
    <row r="66" spans="1:52" ht="18" customHeight="1" x14ac:dyDescent="0.25">
      <c r="F66" s="46"/>
      <c r="G66" s="46"/>
      <c r="H66" s="46"/>
      <c r="I66" s="46"/>
      <c r="J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row>
    <row r="67" spans="1:52" ht="27.75" customHeight="1" x14ac:dyDescent="0.25">
      <c r="A67" s="9" t="s">
        <v>55</v>
      </c>
      <c r="C67" s="46">
        <f>-C54+C62</f>
        <v>0</v>
      </c>
      <c r="D67" s="46">
        <f>-D54+D62</f>
        <v>0</v>
      </c>
      <c r="E67" s="46">
        <f t="shared" ref="E67:AZ67" si="38">+E61</f>
        <v>0</v>
      </c>
      <c r="F67" s="46">
        <f t="shared" si="38"/>
        <v>0</v>
      </c>
      <c r="G67" s="46">
        <f t="shared" si="38"/>
        <v>0</v>
      </c>
      <c r="H67" s="46">
        <f t="shared" si="38"/>
        <v>0</v>
      </c>
      <c r="I67" s="46">
        <f t="shared" si="38"/>
        <v>0</v>
      </c>
      <c r="J67" s="46">
        <f t="shared" si="38"/>
        <v>0</v>
      </c>
      <c r="K67" s="46">
        <f t="shared" si="38"/>
        <v>0</v>
      </c>
      <c r="L67" s="46">
        <f t="shared" si="38"/>
        <v>0</v>
      </c>
      <c r="M67" s="46">
        <f t="shared" si="38"/>
        <v>0</v>
      </c>
      <c r="N67" s="46">
        <f t="shared" si="38"/>
        <v>0</v>
      </c>
      <c r="O67" s="46">
        <f t="shared" si="38"/>
        <v>0</v>
      </c>
      <c r="P67" s="46">
        <f t="shared" si="38"/>
        <v>0</v>
      </c>
      <c r="Q67" s="46">
        <f t="shared" si="38"/>
        <v>0</v>
      </c>
      <c r="R67" s="46">
        <f t="shared" si="38"/>
        <v>0</v>
      </c>
      <c r="S67" s="46">
        <f t="shared" si="38"/>
        <v>0</v>
      </c>
      <c r="T67" s="46">
        <f t="shared" si="38"/>
        <v>0</v>
      </c>
      <c r="U67" s="46">
        <f t="shared" si="38"/>
        <v>0</v>
      </c>
      <c r="V67" s="46">
        <f t="shared" si="38"/>
        <v>0</v>
      </c>
      <c r="W67" s="46">
        <f t="shared" si="38"/>
        <v>0</v>
      </c>
      <c r="X67" s="46">
        <f t="shared" si="38"/>
        <v>0</v>
      </c>
      <c r="Y67" s="46">
        <f t="shared" si="38"/>
        <v>0</v>
      </c>
      <c r="Z67" s="46">
        <f t="shared" si="38"/>
        <v>0</v>
      </c>
      <c r="AA67" s="46">
        <f t="shared" si="38"/>
        <v>0</v>
      </c>
      <c r="AB67" s="46">
        <f t="shared" si="38"/>
        <v>0</v>
      </c>
      <c r="AC67" s="46">
        <f t="shared" si="38"/>
        <v>0</v>
      </c>
      <c r="AD67" s="46">
        <f t="shared" si="38"/>
        <v>0</v>
      </c>
      <c r="AE67" s="46">
        <f t="shared" si="38"/>
        <v>0</v>
      </c>
      <c r="AF67" s="46">
        <f t="shared" si="38"/>
        <v>0</v>
      </c>
      <c r="AG67" s="46">
        <f t="shared" si="38"/>
        <v>0</v>
      </c>
      <c r="AH67" s="46">
        <f t="shared" si="38"/>
        <v>0</v>
      </c>
      <c r="AI67" s="46">
        <f t="shared" si="38"/>
        <v>0</v>
      </c>
      <c r="AJ67" s="46">
        <f t="shared" si="38"/>
        <v>0</v>
      </c>
      <c r="AK67" s="46">
        <f t="shared" si="38"/>
        <v>0</v>
      </c>
      <c r="AL67" s="46">
        <f t="shared" si="38"/>
        <v>0</v>
      </c>
      <c r="AM67" s="46">
        <f t="shared" si="38"/>
        <v>0</v>
      </c>
      <c r="AN67" s="46">
        <f t="shared" si="38"/>
        <v>0</v>
      </c>
      <c r="AO67" s="46">
        <f t="shared" si="38"/>
        <v>0</v>
      </c>
      <c r="AP67" s="46">
        <f t="shared" si="38"/>
        <v>0</v>
      </c>
      <c r="AQ67" s="46">
        <f t="shared" si="38"/>
        <v>0</v>
      </c>
      <c r="AR67" s="46">
        <f t="shared" si="38"/>
        <v>0</v>
      </c>
      <c r="AS67" s="46">
        <f t="shared" si="38"/>
        <v>0</v>
      </c>
      <c r="AT67" s="46">
        <f t="shared" si="38"/>
        <v>0</v>
      </c>
      <c r="AU67" s="46">
        <f t="shared" si="38"/>
        <v>0</v>
      </c>
      <c r="AV67" s="46">
        <f t="shared" si="38"/>
        <v>0</v>
      </c>
      <c r="AW67" s="46">
        <f t="shared" si="38"/>
        <v>0</v>
      </c>
      <c r="AX67" s="46">
        <f t="shared" si="38"/>
        <v>0</v>
      </c>
      <c r="AY67" s="46">
        <f t="shared" si="38"/>
        <v>0</v>
      </c>
      <c r="AZ67" s="46">
        <f t="shared" si="38"/>
        <v>0</v>
      </c>
    </row>
    <row r="69" spans="1:52" ht="18" customHeight="1" thickBot="1" x14ac:dyDescent="0.3">
      <c r="A69" s="13" t="s">
        <v>56</v>
      </c>
      <c r="B69" s="13"/>
      <c r="C69" s="61"/>
      <c r="D69" s="61"/>
      <c r="E69" s="61">
        <f t="shared" ref="E69:AZ69" si="39">IF(E59+E60=0,0,+E53/(E59+E60))</f>
        <v>0</v>
      </c>
      <c r="F69" s="61">
        <f t="shared" si="39"/>
        <v>0</v>
      </c>
      <c r="G69" s="61">
        <f t="shared" si="39"/>
        <v>0</v>
      </c>
      <c r="H69" s="61">
        <f t="shared" si="39"/>
        <v>0</v>
      </c>
      <c r="I69" s="61">
        <f t="shared" si="39"/>
        <v>0</v>
      </c>
      <c r="J69" s="61">
        <f t="shared" si="39"/>
        <v>0</v>
      </c>
      <c r="K69" s="61">
        <f t="shared" si="39"/>
        <v>0</v>
      </c>
      <c r="L69" s="61">
        <f t="shared" si="39"/>
        <v>0</v>
      </c>
      <c r="M69" s="61">
        <f t="shared" si="39"/>
        <v>0</v>
      </c>
      <c r="N69" s="61">
        <f t="shared" si="39"/>
        <v>0</v>
      </c>
      <c r="O69" s="61">
        <f t="shared" si="39"/>
        <v>0</v>
      </c>
      <c r="P69" s="61">
        <f t="shared" si="39"/>
        <v>0</v>
      </c>
      <c r="Q69" s="61">
        <f t="shared" si="39"/>
        <v>0</v>
      </c>
      <c r="R69" s="61">
        <f t="shared" si="39"/>
        <v>0</v>
      </c>
      <c r="S69" s="61">
        <f t="shared" si="39"/>
        <v>0</v>
      </c>
      <c r="T69" s="61">
        <f t="shared" si="39"/>
        <v>0</v>
      </c>
      <c r="U69" s="61">
        <f t="shared" si="39"/>
        <v>0</v>
      </c>
      <c r="V69" s="61">
        <f t="shared" si="39"/>
        <v>0</v>
      </c>
      <c r="W69" s="61">
        <f t="shared" si="39"/>
        <v>0</v>
      </c>
      <c r="X69" s="61">
        <f t="shared" si="39"/>
        <v>0</v>
      </c>
      <c r="Y69" s="61">
        <f t="shared" si="39"/>
        <v>0</v>
      </c>
      <c r="Z69" s="61">
        <f t="shared" si="39"/>
        <v>0</v>
      </c>
      <c r="AA69" s="61">
        <f t="shared" si="39"/>
        <v>0</v>
      </c>
      <c r="AB69" s="61">
        <f t="shared" si="39"/>
        <v>0</v>
      </c>
      <c r="AC69" s="61">
        <f t="shared" si="39"/>
        <v>0</v>
      </c>
      <c r="AD69" s="61">
        <f t="shared" si="39"/>
        <v>0</v>
      </c>
      <c r="AE69" s="61">
        <f t="shared" si="39"/>
        <v>0</v>
      </c>
      <c r="AF69" s="61">
        <f t="shared" si="39"/>
        <v>0</v>
      </c>
      <c r="AG69" s="61">
        <f t="shared" si="39"/>
        <v>0</v>
      </c>
      <c r="AH69" s="61">
        <f t="shared" si="39"/>
        <v>0</v>
      </c>
      <c r="AI69" s="61">
        <f t="shared" si="39"/>
        <v>0</v>
      </c>
      <c r="AJ69" s="61">
        <f t="shared" si="39"/>
        <v>0</v>
      </c>
      <c r="AK69" s="61">
        <f t="shared" si="39"/>
        <v>0</v>
      </c>
      <c r="AL69" s="61">
        <f t="shared" si="39"/>
        <v>0</v>
      </c>
      <c r="AM69" s="61">
        <f t="shared" si="39"/>
        <v>0</v>
      </c>
      <c r="AN69" s="61">
        <f t="shared" si="39"/>
        <v>0</v>
      </c>
      <c r="AO69" s="61">
        <f t="shared" si="39"/>
        <v>0</v>
      </c>
      <c r="AP69" s="61">
        <f t="shared" si="39"/>
        <v>0</v>
      </c>
      <c r="AQ69" s="61">
        <f t="shared" si="39"/>
        <v>0</v>
      </c>
      <c r="AR69" s="61">
        <f t="shared" si="39"/>
        <v>0</v>
      </c>
      <c r="AS69" s="61">
        <f t="shared" si="39"/>
        <v>0</v>
      </c>
      <c r="AT69" s="61">
        <f t="shared" si="39"/>
        <v>0</v>
      </c>
      <c r="AU69" s="61">
        <f t="shared" si="39"/>
        <v>0</v>
      </c>
      <c r="AV69" s="61">
        <f t="shared" si="39"/>
        <v>0</v>
      </c>
      <c r="AW69" s="61">
        <f t="shared" si="39"/>
        <v>0</v>
      </c>
      <c r="AX69" s="61">
        <f t="shared" si="39"/>
        <v>0</v>
      </c>
      <c r="AY69" s="61">
        <f t="shared" si="39"/>
        <v>0</v>
      </c>
      <c r="AZ69" s="61">
        <f t="shared" si="39"/>
        <v>0</v>
      </c>
    </row>
    <row r="70" spans="1:52" ht="18" customHeight="1" x14ac:dyDescent="0.25">
      <c r="B70" s="9"/>
      <c r="C70" s="10"/>
      <c r="D70" s="10"/>
      <c r="E70" s="10"/>
      <c r="F70" s="9"/>
      <c r="G70" s="11"/>
      <c r="H70" s="9"/>
      <c r="I70" s="9"/>
      <c r="J70" s="9"/>
      <c r="K70" s="10"/>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row>
    <row r="71" spans="1:52" ht="18" customHeight="1" thickBot="1" x14ac:dyDescent="0.3">
      <c r="A71" s="13" t="s">
        <v>57</v>
      </c>
      <c r="B71" s="13"/>
      <c r="C71" s="62">
        <f>IF((C88)=0,0,+NPV($B$90,C58:$N$58)/(C88))</f>
        <v>0</v>
      </c>
      <c r="D71" s="62">
        <f>IF((D88)=0,0,+NPV($B$90,D58:$N$58)/(D88))</f>
        <v>0</v>
      </c>
      <c r="E71" s="62">
        <f>IF((E88)=0,0,+NPV($B$90,E58:$N$58)/(E88))</f>
        <v>0</v>
      </c>
      <c r="F71" s="62">
        <f>IF((F88)=0,0,+NPV($B$90,F58:$N$58)/(F88))</f>
        <v>0</v>
      </c>
      <c r="G71" s="62">
        <f>IF((G88)=0,0,+NPV($B$90,G58:$N$58)/(G88))</f>
        <v>0</v>
      </c>
      <c r="H71" s="62">
        <f>IF((H88)=0,0,+NPV($B$90,H58:$N$58)/(H88))</f>
        <v>0</v>
      </c>
      <c r="I71" s="62">
        <f>IF((I88)=0,0,+NPV($B$90,I58:$N$58)/(I88))</f>
        <v>0</v>
      </c>
      <c r="J71" s="62">
        <f>IF((J88)=0,0,+NPV($B$90,J58:$N$58)/(J88))</f>
        <v>0</v>
      </c>
      <c r="K71" s="62">
        <f>IF((K88)=0,0,+NPV($B$90,K58:$N$58)/(K88))</f>
        <v>0</v>
      </c>
      <c r="L71" s="62">
        <f>IF((L88)=0,0,+NPV($B$90,L58:$N$58)/(L88))</f>
        <v>0</v>
      </c>
      <c r="M71" s="62">
        <f>IF((M88)=0,0,+NPV($B$90,M58:$N$58)/(M88))</f>
        <v>0</v>
      </c>
      <c r="N71" s="62">
        <v>0</v>
      </c>
      <c r="O71" s="62">
        <f>IF((O88)=0,0,+NPV($B$90,$N58:O$58)/(-O88))</f>
        <v>0</v>
      </c>
      <c r="P71" s="62">
        <f>IF((P88)=0,0,+NPV($B$90,$N58:P$58)/(-P88))</f>
        <v>0</v>
      </c>
      <c r="Q71" s="62">
        <f>IF((Q88)=0,0,+NPV($B$90,$N58:Q$58)/(-Q88))</f>
        <v>0</v>
      </c>
      <c r="R71" s="62">
        <f>IF((R88)=0,0,+NPV($B$90,$N58:R$58)/(-R88))</f>
        <v>0</v>
      </c>
      <c r="S71" s="62">
        <f>IF((S88)=0,0,+NPV($B$90,$N58:S$58)/(-S88))</f>
        <v>0</v>
      </c>
      <c r="T71" s="62">
        <f>IF((T88)=0,0,+NPV($B$90,$N58:T$58)/(-T88))</f>
        <v>0</v>
      </c>
      <c r="U71" s="62">
        <f>IF((U88)=0,0,+NPV($B$90,$N58:U$58)/(-U88))</f>
        <v>0</v>
      </c>
      <c r="V71" s="62">
        <f>IF((V88)=0,0,+NPV($B$90,$N58:V$58)/(-V88))</f>
        <v>0</v>
      </c>
      <c r="W71" s="62">
        <f>IF((W88)=0,0,+NPV($B$90,$N58:W$58)/(-W88))</f>
        <v>0</v>
      </c>
      <c r="X71" s="62">
        <f>IF((X88)=0,0,+NPV($B$90,$N58:X$58)/(-X88))</f>
        <v>0</v>
      </c>
      <c r="Y71" s="62">
        <f>IF((Y88)=0,0,+NPV($B$90,$N58:Y$58)/(-Y88))</f>
        <v>0</v>
      </c>
      <c r="Z71" s="62">
        <f>IF((Z88)=0,0,+NPV($B$90,$N58:Z$58)/(-Z88))</f>
        <v>0</v>
      </c>
      <c r="AA71" s="62">
        <f>IF((AA88)=0,0,+NPV($B$90,$N58:AA$58)/(-AA88))</f>
        <v>0</v>
      </c>
      <c r="AB71" s="62">
        <f>IF((AB88)=0,0,+NPV($B$90,$N58:AB$58)/(-AB88))</f>
        <v>0</v>
      </c>
      <c r="AC71" s="62">
        <f>IF((AC88)=0,0,+NPV($B$90,$N58:AC$58)/(-AC88))</f>
        <v>0</v>
      </c>
      <c r="AD71" s="62">
        <f>IF((AD88)=0,0,+NPV($B$90,$N58:AD$58)/(-AD88))</f>
        <v>0</v>
      </c>
      <c r="AE71" s="62">
        <f>IF((AE88)=0,0,+NPV($B$90,$N58:AE$58)/(-AE88))</f>
        <v>0</v>
      </c>
      <c r="AF71" s="62">
        <f>IF((AF88)=0,0,+NPV($B$90,$N58:AF$58)/(-AF88))</f>
        <v>0</v>
      </c>
      <c r="AG71" s="62">
        <f>IF((AG88)=0,0,+NPV($B$90,$N58:AG$58)/(-AG88))</f>
        <v>0</v>
      </c>
      <c r="AH71" s="62">
        <f>IF((AH88)=0,0,+NPV($B$90,$N58:AH$58)/(-AH88))</f>
        <v>0</v>
      </c>
      <c r="AI71" s="62">
        <f>IF((AI88)=0,0,+NPV($B$90,$N58:AI$58)/(-AI88))</f>
        <v>0</v>
      </c>
      <c r="AJ71" s="62">
        <f>IF((AJ88)=0,0,+NPV($B$90,$N58:AJ$58)/(-AJ88))</f>
        <v>0</v>
      </c>
      <c r="AK71" s="62">
        <f>IF((AK88)=0,0,+NPV($B$90,$N58:AK$58)/(-AK88))</f>
        <v>0</v>
      </c>
      <c r="AL71" s="62">
        <f>IF((AL88)=0,0,+NPV($B$90,$N58:AL$58)/(-AL88))</f>
        <v>0</v>
      </c>
      <c r="AM71" s="62">
        <f>IF((AM88)=0,0,+NPV($B$90,$N58:AM$58)/(-AM88))</f>
        <v>0</v>
      </c>
      <c r="AN71" s="62">
        <f>IF((AN88)=0,0,+NPV($B$90,$N58:AN$58)/(-AN88))</f>
        <v>0</v>
      </c>
      <c r="AO71" s="62">
        <f>IF((AO88)=0,0,+NPV($B$90,$N58:AO$58)/(-AO88))</f>
        <v>0</v>
      </c>
      <c r="AP71" s="62">
        <f>IF((AP88)=0,0,+NPV($B$90,$N58:AP$58)/(-AP88))</f>
        <v>0</v>
      </c>
      <c r="AQ71" s="62">
        <f>IF((AQ88)=0,0,+NPV($B$90,$N58:AQ$58)/(-AQ88))</f>
        <v>0</v>
      </c>
      <c r="AR71" s="62">
        <f>IF((AR88)=0,0,+NPV($B$90,$N58:AR$58)/(-AR88))</f>
        <v>0</v>
      </c>
      <c r="AS71" s="62">
        <f>IF((AS88)=0,0,+NPV($B$90,$N58:AS$58)/(-AS88))</f>
        <v>0</v>
      </c>
      <c r="AT71" s="62">
        <f>IF((AT88)=0,0,+NPV($B$90,$N58:AT$58)/(-AT88))</f>
        <v>0</v>
      </c>
      <c r="AU71" s="62">
        <f>IF((AU88)=0,0,+NPV($B$90,$N58:AU$58)/(-AU88))</f>
        <v>0</v>
      </c>
      <c r="AV71" s="62">
        <f>IF((AV88)=0,0,+NPV($B$90,$N58:AV$58)/(-AV88))</f>
        <v>0</v>
      </c>
      <c r="AW71" s="62">
        <f>IF((AW88)=0,0,+NPV($B$90,$N58:AW$58)/(-AW88))</f>
        <v>0</v>
      </c>
      <c r="AX71" s="62">
        <f>IF((AX88)=0,0,+NPV($B$90,$N58:AX$58)/(-AX88))</f>
        <v>0</v>
      </c>
      <c r="AY71" s="62">
        <f>IF((AY88)=0,0,+NPV($B$90,$N58:AY$58)/(-AY88))</f>
        <v>0</v>
      </c>
      <c r="AZ71" s="62">
        <f>IF((AZ88)=0,0,+NPV($B$90,$N58:AZ$58)/(-AZ88))</f>
        <v>0</v>
      </c>
    </row>
    <row r="72" spans="1:52" ht="18" customHeight="1" x14ac:dyDescent="0.25">
      <c r="B72" s="9"/>
      <c r="C72" s="10"/>
      <c r="D72" s="10"/>
      <c r="E72" s="10"/>
      <c r="F72" s="9"/>
      <c r="G72" s="11"/>
      <c r="H72" s="9"/>
      <c r="I72" s="9"/>
      <c r="J72" s="9"/>
      <c r="K72" s="10"/>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row>
    <row r="73" spans="1:52" ht="18" customHeight="1" thickBot="1" x14ac:dyDescent="0.3">
      <c r="A73" s="13" t="s">
        <v>58</v>
      </c>
      <c r="B73" s="13"/>
      <c r="C73" s="63" t="e">
        <f>+IRR((C53:AZ53),0)</f>
        <v>#NUM!</v>
      </c>
      <c r="D73" s="63"/>
      <c r="E73" s="22"/>
      <c r="F73" s="13"/>
      <c r="G73" s="64"/>
      <c r="H73" s="13"/>
      <c r="I73" s="13"/>
      <c r="J73" s="13"/>
      <c r="K73" s="22"/>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row>
    <row r="74" spans="1:52" ht="18" customHeight="1" x14ac:dyDescent="0.25">
      <c r="B74" s="9"/>
      <c r="C74" s="10"/>
      <c r="D74" s="10"/>
      <c r="E74" s="10"/>
      <c r="F74" s="9"/>
      <c r="G74" s="11"/>
      <c r="H74" s="9"/>
      <c r="I74" s="9"/>
      <c r="J74" s="9"/>
      <c r="K74" s="10"/>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row>
    <row r="75" spans="1:52" ht="18" customHeight="1" thickBot="1" x14ac:dyDescent="0.3">
      <c r="A75" s="13" t="s">
        <v>59</v>
      </c>
      <c r="B75" s="13"/>
      <c r="C75" s="22">
        <f>+NPV(B76,C53:AZ53)</f>
        <v>0</v>
      </c>
      <c r="D75" s="22"/>
      <c r="E75" s="22"/>
      <c r="F75" s="13"/>
      <c r="G75" s="64"/>
      <c r="H75" s="13"/>
      <c r="I75" s="13"/>
      <c r="J75" s="13"/>
      <c r="K75" s="22"/>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row>
    <row r="76" spans="1:52" ht="18" customHeight="1" x14ac:dyDescent="0.25">
      <c r="A76" s="65" t="s">
        <v>60</v>
      </c>
      <c r="B76" s="66"/>
      <c r="C76" s="10"/>
      <c r="D76" s="10"/>
      <c r="E76" s="10"/>
      <c r="F76" s="9"/>
      <c r="G76" s="11"/>
      <c r="H76" s="9"/>
      <c r="I76" s="9"/>
      <c r="J76" s="9"/>
      <c r="K76" s="10"/>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row>
    <row r="77" spans="1:52" ht="18" customHeight="1" x14ac:dyDescent="0.25">
      <c r="B77" s="9"/>
      <c r="C77" s="10"/>
      <c r="D77" s="10"/>
      <c r="E77" s="10"/>
      <c r="F77" s="9"/>
      <c r="G77" s="11"/>
      <c r="H77" s="9"/>
      <c r="I77" s="9"/>
      <c r="J77" s="9"/>
      <c r="K77" s="10"/>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row>
    <row r="78" spans="1:52" ht="18" customHeight="1" thickBot="1" x14ac:dyDescent="0.3">
      <c r="A78" s="13" t="s">
        <v>61</v>
      </c>
      <c r="B78" s="13"/>
      <c r="C78" s="63" t="e">
        <f>+IRR(C67:AZ67)</f>
        <v>#NUM!</v>
      </c>
      <c r="D78" s="63"/>
      <c r="E78" s="22"/>
      <c r="F78" s="13"/>
      <c r="G78" s="64"/>
      <c r="H78" s="13"/>
      <c r="I78" s="13"/>
      <c r="J78" s="13"/>
      <c r="K78" s="22"/>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8" customHeight="1" x14ac:dyDescent="0.25">
      <c r="B79" s="9"/>
      <c r="C79" s="10"/>
      <c r="D79" s="10"/>
      <c r="E79" s="10"/>
      <c r="F79" s="9"/>
      <c r="G79" s="11"/>
      <c r="H79" s="9"/>
      <c r="I79" s="9"/>
      <c r="J79" s="9"/>
      <c r="K79" s="10"/>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row>
    <row r="80" spans="1:52" ht="18" customHeight="1" thickBot="1" x14ac:dyDescent="0.3">
      <c r="A80" s="13" t="s">
        <v>62</v>
      </c>
      <c r="B80" s="13"/>
      <c r="C80" s="22">
        <f>+NPV(B81,C67:AZ67)</f>
        <v>0</v>
      </c>
      <c r="D80" s="22"/>
      <c r="E80" s="22"/>
      <c r="F80" s="13"/>
      <c r="G80" s="64"/>
      <c r="H80" s="13"/>
      <c r="I80" s="13"/>
      <c r="J80" s="13"/>
      <c r="K80" s="22"/>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row>
    <row r="81" spans="1:33" ht="18" customHeight="1" x14ac:dyDescent="0.25">
      <c r="A81" s="65" t="s">
        <v>60</v>
      </c>
      <c r="B81" s="66"/>
      <c r="C81" s="10"/>
      <c r="D81" s="10"/>
      <c r="E81" s="10"/>
      <c r="F81" s="9"/>
      <c r="G81" s="11"/>
      <c r="H81" s="9"/>
      <c r="I81" s="9"/>
      <c r="J81" s="9"/>
      <c r="K81" s="10"/>
      <c r="L81" s="9"/>
      <c r="M81" s="9"/>
      <c r="N81" s="9"/>
      <c r="O81" s="9"/>
      <c r="P81" s="9"/>
      <c r="Q81" s="9"/>
      <c r="R81" s="9"/>
      <c r="S81" s="9"/>
      <c r="T81" s="9"/>
      <c r="U81" s="9"/>
      <c r="V81" s="9"/>
      <c r="W81" s="9"/>
      <c r="X81" s="9"/>
      <c r="Y81" s="9"/>
      <c r="Z81" s="9"/>
      <c r="AA81" s="9"/>
      <c r="AB81" s="9"/>
      <c r="AC81" s="9"/>
      <c r="AD81" s="9"/>
      <c r="AE81" s="9"/>
      <c r="AF81" s="9"/>
      <c r="AG81" s="9"/>
    </row>
    <row r="82" spans="1:33" ht="18" customHeight="1" x14ac:dyDescent="0.25">
      <c r="A82" s="65"/>
      <c r="B82" s="67"/>
      <c r="C82" s="10"/>
      <c r="D82" s="10"/>
      <c r="E82" s="10"/>
      <c r="F82" s="9"/>
      <c r="G82" s="11"/>
      <c r="H82" s="9"/>
      <c r="I82" s="9"/>
      <c r="J82" s="9"/>
      <c r="K82" s="10"/>
      <c r="L82" s="9"/>
      <c r="M82" s="9"/>
      <c r="N82" s="9"/>
      <c r="O82" s="9"/>
      <c r="P82" s="9"/>
      <c r="Q82" s="9"/>
      <c r="R82" s="9"/>
      <c r="S82" s="9"/>
      <c r="T82" s="9"/>
      <c r="U82" s="9"/>
      <c r="V82" s="9"/>
      <c r="W82" s="9"/>
      <c r="X82" s="9"/>
      <c r="Y82" s="9"/>
      <c r="Z82" s="9"/>
      <c r="AA82" s="9"/>
      <c r="AB82" s="9"/>
      <c r="AC82" s="9"/>
      <c r="AD82" s="9"/>
      <c r="AE82" s="9"/>
      <c r="AF82" s="9"/>
      <c r="AG82" s="9"/>
    </row>
    <row r="83" spans="1:33" ht="18" customHeight="1" x14ac:dyDescent="0.25">
      <c r="A83" s="65"/>
      <c r="B83" s="67"/>
      <c r="C83" s="10"/>
      <c r="D83" s="10"/>
      <c r="E83" s="10"/>
      <c r="F83" s="9"/>
      <c r="G83" s="11"/>
      <c r="H83" s="9"/>
      <c r="I83" s="9"/>
      <c r="J83" s="9"/>
      <c r="K83" s="10"/>
      <c r="L83" s="9"/>
      <c r="M83" s="9"/>
      <c r="N83" s="9"/>
      <c r="O83" s="9"/>
      <c r="P83" s="9"/>
      <c r="Q83" s="9"/>
      <c r="R83" s="9"/>
      <c r="S83" s="9"/>
      <c r="T83" s="9"/>
      <c r="U83" s="9"/>
      <c r="V83" s="9"/>
      <c r="W83" s="9"/>
      <c r="X83" s="9"/>
      <c r="Y83" s="9"/>
      <c r="Z83" s="9"/>
      <c r="AA83" s="9"/>
      <c r="AB83" s="9"/>
      <c r="AC83" s="9"/>
      <c r="AD83" s="9"/>
      <c r="AE83" s="9"/>
      <c r="AF83" s="9"/>
      <c r="AG83" s="9"/>
    </row>
    <row r="84" spans="1:33" ht="18" customHeight="1" x14ac:dyDescent="0.25">
      <c r="A84" s="65"/>
      <c r="B84" s="67"/>
      <c r="C84" s="10"/>
      <c r="D84" s="10"/>
      <c r="E84" s="10"/>
      <c r="F84" s="9"/>
      <c r="G84" s="11"/>
      <c r="H84" s="9"/>
      <c r="I84" s="9"/>
      <c r="J84" s="9"/>
      <c r="K84" s="10"/>
      <c r="L84" s="9"/>
      <c r="M84" s="9"/>
      <c r="N84" s="9"/>
      <c r="O84" s="9"/>
      <c r="P84" s="9"/>
      <c r="Q84" s="9"/>
      <c r="R84" s="9"/>
      <c r="S84" s="9"/>
      <c r="T84" s="9"/>
      <c r="U84" s="9"/>
      <c r="V84" s="9"/>
      <c r="W84" s="9"/>
      <c r="X84" s="9"/>
      <c r="Y84" s="9"/>
      <c r="Z84" s="9"/>
      <c r="AA84" s="9"/>
      <c r="AB84" s="9"/>
      <c r="AC84" s="9"/>
      <c r="AD84" s="9"/>
      <c r="AE84" s="9"/>
      <c r="AF84" s="9"/>
      <c r="AG84" s="9"/>
    </row>
    <row r="86" spans="1:33" ht="36.75" customHeight="1" thickBot="1" x14ac:dyDescent="0.3">
      <c r="A86" s="33" t="s">
        <v>63</v>
      </c>
      <c r="B86" s="7" t="s">
        <v>5</v>
      </c>
      <c r="C86" s="8">
        <v>1</v>
      </c>
      <c r="D86" s="8">
        <v>2</v>
      </c>
      <c r="E86" s="8">
        <v>3</v>
      </c>
      <c r="F86" s="8">
        <v>4</v>
      </c>
      <c r="G86" s="8">
        <v>5</v>
      </c>
      <c r="H86" s="8">
        <v>6</v>
      </c>
      <c r="I86" s="8">
        <v>7</v>
      </c>
      <c r="J86" s="8">
        <v>8</v>
      </c>
      <c r="K86" s="8">
        <v>9</v>
      </c>
      <c r="L86" s="8">
        <v>10</v>
      </c>
      <c r="M86" s="8">
        <v>11</v>
      </c>
      <c r="N86" s="8">
        <v>12</v>
      </c>
    </row>
    <row r="87" spans="1:33" ht="24" customHeight="1" x14ac:dyDescent="0.35">
      <c r="A87" s="68" t="s">
        <v>64</v>
      </c>
      <c r="B87" s="69">
        <f>C55+D55</f>
        <v>0</v>
      </c>
      <c r="C87" s="70"/>
      <c r="D87" s="71"/>
      <c r="E87" s="72">
        <f>IF(B89&gt;0,PMT(B90,B89,-$B$87),0)</f>
        <v>0</v>
      </c>
      <c r="F87" s="72">
        <f t="shared" ref="F87:N87" si="40">+E87</f>
        <v>0</v>
      </c>
      <c r="G87" s="72">
        <f t="shared" si="40"/>
        <v>0</v>
      </c>
      <c r="H87" s="72">
        <f t="shared" si="40"/>
        <v>0</v>
      </c>
      <c r="I87" s="72">
        <f t="shared" si="40"/>
        <v>0</v>
      </c>
      <c r="J87" s="72">
        <f t="shared" si="40"/>
        <v>0</v>
      </c>
      <c r="K87" s="72">
        <f t="shared" si="40"/>
        <v>0</v>
      </c>
      <c r="L87" s="72">
        <f t="shared" si="40"/>
        <v>0</v>
      </c>
      <c r="M87" s="72">
        <f t="shared" si="40"/>
        <v>0</v>
      </c>
      <c r="N87" s="72">
        <f t="shared" si="40"/>
        <v>0</v>
      </c>
    </row>
    <row r="88" spans="1:33" ht="24" customHeight="1" x14ac:dyDescent="0.35">
      <c r="A88" s="73" t="s">
        <v>65</v>
      </c>
      <c r="B88" s="74"/>
      <c r="C88" s="75">
        <f>C55</f>
        <v>0</v>
      </c>
      <c r="D88" s="75">
        <f>C88+D55</f>
        <v>0</v>
      </c>
      <c r="E88" s="75">
        <f>+B87-E89</f>
        <v>0</v>
      </c>
      <c r="F88" s="75">
        <f t="shared" ref="F88:N88" si="41">+E88-F89</f>
        <v>0</v>
      </c>
      <c r="G88" s="75">
        <f t="shared" si="41"/>
        <v>0</v>
      </c>
      <c r="H88" s="75">
        <f t="shared" si="41"/>
        <v>0</v>
      </c>
      <c r="I88" s="75">
        <f t="shared" si="41"/>
        <v>0</v>
      </c>
      <c r="J88" s="75">
        <f t="shared" si="41"/>
        <v>0</v>
      </c>
      <c r="K88" s="75">
        <f t="shared" si="41"/>
        <v>0</v>
      </c>
      <c r="L88" s="75">
        <f t="shared" si="41"/>
        <v>0</v>
      </c>
      <c r="M88" s="75">
        <f t="shared" si="41"/>
        <v>0</v>
      </c>
      <c r="N88" s="75">
        <f t="shared" si="41"/>
        <v>0</v>
      </c>
    </row>
    <row r="89" spans="1:33" ht="24" customHeight="1" x14ac:dyDescent="0.35">
      <c r="A89" s="76" t="s">
        <v>66</v>
      </c>
      <c r="B89" s="77"/>
      <c r="C89" s="75"/>
      <c r="D89" s="75"/>
      <c r="E89" s="75">
        <f t="shared" ref="E89:N89" si="42">+E87-E90</f>
        <v>0</v>
      </c>
      <c r="F89" s="75">
        <f t="shared" si="42"/>
        <v>0</v>
      </c>
      <c r="G89" s="75">
        <f t="shared" si="42"/>
        <v>0</v>
      </c>
      <c r="H89" s="75">
        <f t="shared" si="42"/>
        <v>0</v>
      </c>
      <c r="I89" s="75">
        <f t="shared" si="42"/>
        <v>0</v>
      </c>
      <c r="J89" s="75">
        <f t="shared" si="42"/>
        <v>0</v>
      </c>
      <c r="K89" s="75">
        <f t="shared" si="42"/>
        <v>0</v>
      </c>
      <c r="L89" s="75">
        <f t="shared" si="42"/>
        <v>0</v>
      </c>
      <c r="M89" s="75">
        <f t="shared" si="42"/>
        <v>0</v>
      </c>
      <c r="N89" s="75">
        <f t="shared" si="42"/>
        <v>0</v>
      </c>
    </row>
    <row r="90" spans="1:33" ht="24" customHeight="1" x14ac:dyDescent="0.35">
      <c r="A90" s="76" t="s">
        <v>67</v>
      </c>
      <c r="B90" s="78"/>
      <c r="C90" s="75">
        <f>C88*$B90</f>
        <v>0</v>
      </c>
      <c r="D90" s="75">
        <f>D88*$B90</f>
        <v>0</v>
      </c>
      <c r="E90" s="75">
        <f>+B87*$B90</f>
        <v>0</v>
      </c>
      <c r="F90" s="75">
        <f t="shared" ref="F90:N90" si="43">+E88*$B90</f>
        <v>0</v>
      </c>
      <c r="G90" s="75">
        <f t="shared" si="43"/>
        <v>0</v>
      </c>
      <c r="H90" s="75">
        <f t="shared" si="43"/>
        <v>0</v>
      </c>
      <c r="I90" s="75">
        <f t="shared" si="43"/>
        <v>0</v>
      </c>
      <c r="J90" s="75">
        <f t="shared" si="43"/>
        <v>0</v>
      </c>
      <c r="K90" s="75">
        <f t="shared" si="43"/>
        <v>0</v>
      </c>
      <c r="L90" s="75">
        <f t="shared" si="43"/>
        <v>0</v>
      </c>
      <c r="M90" s="75">
        <f t="shared" si="43"/>
        <v>0</v>
      </c>
      <c r="N90" s="75">
        <f t="shared" si="43"/>
        <v>0</v>
      </c>
    </row>
    <row r="91" spans="1:33" ht="24" customHeight="1" x14ac:dyDescent="0.25">
      <c r="C91" s="7"/>
      <c r="D91" s="7"/>
      <c r="E91" s="7"/>
      <c r="G91" s="7"/>
      <c r="K91" s="7"/>
    </row>
    <row r="92" spans="1:33" ht="24" customHeight="1" x14ac:dyDescent="0.25">
      <c r="C92" s="7"/>
      <c r="D92" s="7"/>
      <c r="E92" s="7"/>
      <c r="G92" s="7"/>
      <c r="K92" s="7"/>
    </row>
    <row r="93" spans="1:33" ht="18" customHeight="1" thickBot="1" x14ac:dyDescent="0.3">
      <c r="A93" s="79" t="s">
        <v>68</v>
      </c>
      <c r="C93" s="23"/>
      <c r="D93" s="23"/>
    </row>
    <row r="94" spans="1:33" ht="68.25" customHeight="1" x14ac:dyDescent="0.25">
      <c r="A94" s="80" t="s">
        <v>69</v>
      </c>
    </row>
    <row r="95" spans="1:33" ht="65.25" customHeight="1" thickBot="1" x14ac:dyDescent="0.3">
      <c r="A95" s="81" t="s">
        <v>70</v>
      </c>
    </row>
    <row r="96" spans="1:33" ht="18" customHeight="1" x14ac:dyDescent="0.25">
      <c r="A96" s="82"/>
    </row>
    <row r="97" spans="1:1" ht="18" customHeight="1" x14ac:dyDescent="0.25">
      <c r="A97" s="83" t="s">
        <v>71</v>
      </c>
    </row>
    <row r="98" spans="1:1" ht="18" customHeight="1" x14ac:dyDescent="0.25">
      <c r="A98" s="84" t="s">
        <v>72</v>
      </c>
    </row>
    <row r="99" spans="1:1" ht="18" customHeight="1" x14ac:dyDescent="0.25">
      <c r="A99" s="85" t="s">
        <v>73</v>
      </c>
    </row>
    <row r="100" spans="1:1" ht="18" customHeight="1" x14ac:dyDescent="0.25">
      <c r="A100" s="86" t="s">
        <v>74</v>
      </c>
    </row>
    <row r="101" spans="1:1" ht="18" customHeight="1" x14ac:dyDescent="0.25">
      <c r="A101" s="84"/>
    </row>
    <row r="102" spans="1:1" ht="18" customHeight="1" x14ac:dyDescent="0.25">
      <c r="A102" s="84"/>
    </row>
    <row r="103" spans="1:1" ht="18" customHeight="1" x14ac:dyDescent="0.25">
      <c r="A103" s="87" t="s">
        <v>75</v>
      </c>
    </row>
    <row r="104" spans="1:1" ht="18" customHeight="1" x14ac:dyDescent="0.25">
      <c r="A104" s="88" t="s">
        <v>76</v>
      </c>
    </row>
    <row r="105" spans="1:1" ht="18" customHeight="1" x14ac:dyDescent="0.25">
      <c r="A105" s="88"/>
    </row>
    <row r="106" spans="1:1" ht="18" customHeight="1" x14ac:dyDescent="0.25">
      <c r="A106" s="88"/>
    </row>
    <row r="107" spans="1:1" ht="18" customHeight="1" x14ac:dyDescent="0.25">
      <c r="A107" s="87" t="s">
        <v>75</v>
      </c>
    </row>
    <row r="108" spans="1:1" ht="18" customHeight="1" x14ac:dyDescent="0.25">
      <c r="A108" s="88" t="s">
        <v>77</v>
      </c>
    </row>
    <row r="109" spans="1:1" ht="18" customHeight="1" x14ac:dyDescent="0.25">
      <c r="A109" s="89"/>
    </row>
  </sheetData>
  <pageMargins left="0.70000000000000007" right="0.70000000000000007" top="0.75" bottom="0.75" header="0.30000000000000004" footer="0.30000000000000004"/>
  <pageSetup paperSize="0" scale="20" fitToWidth="0" fitToHeight="0" orientation="landscape" horizontalDpi="0" verticalDpi="0" copies="0"/>
  <colBreaks count="2" manualBreakCount="2">
    <brk id="16" man="1"/>
    <brk id="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PREMESSE_E_LEGENDA</vt:lpstr>
      <vt:lpstr>Piano_Economico_Finanziario</vt:lpstr>
      <vt:lpstr>Piano_Economico_Finanziario!Area_stampa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Giuseppina Palmieri</cp:lastModifiedBy>
  <cp:lastPrinted>2022-03-14T17:46:31Z</cp:lastPrinted>
  <dcterms:created xsi:type="dcterms:W3CDTF">2018-07-16T10:54:31Z</dcterms:created>
  <dcterms:modified xsi:type="dcterms:W3CDTF">2023-01-19T08:57:50Z</dcterms:modified>
</cp:coreProperties>
</file>